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8610" activeTab="8"/>
  </bookViews>
  <sheets>
    <sheet name="Aneksi nr.1" sheetId="1" r:id="rId1"/>
    <sheet name="1.1" sheetId="2" r:id="rId2"/>
    <sheet name="1.2" sheetId="3" r:id="rId3"/>
    <sheet name="2" sheetId="5" r:id="rId4"/>
    <sheet name="2.1" sheetId="4" r:id="rId5"/>
    <sheet name="3" sheetId="6" r:id="rId6"/>
    <sheet name="3.1" sheetId="7" r:id="rId7"/>
    <sheet name="3.2" sheetId="8" r:id="rId8"/>
    <sheet name="4" sheetId="9" r:id="rId9"/>
  </sheets>
  <definedNames>
    <definedName name="JR_PAGE_ANCHOR_0_1">'Aneksi nr.1'!$A$1</definedName>
  </definedNames>
  <calcPr calcId="162913"/>
</workbook>
</file>

<file path=xl/calcChain.xml><?xml version="1.0" encoding="utf-8"?>
<calcChain xmlns="http://schemas.openxmlformats.org/spreadsheetml/2006/main">
  <c r="K22" i="9" l="1"/>
  <c r="K21" i="9"/>
  <c r="K19" i="9"/>
  <c r="J19" i="9"/>
  <c r="K18" i="9"/>
  <c r="J18" i="9"/>
  <c r="K15" i="9"/>
  <c r="J15" i="9"/>
  <c r="J12" i="9"/>
  <c r="J9" i="9"/>
  <c r="N54" i="8" l="1"/>
  <c r="O14" i="8"/>
  <c r="O10" i="8"/>
  <c r="O6" i="8"/>
  <c r="M18" i="7" l="1"/>
  <c r="L18" i="7"/>
  <c r="M17" i="7"/>
  <c r="L17" i="7"/>
  <c r="K17" i="7"/>
  <c r="M16" i="7"/>
  <c r="L16" i="7"/>
  <c r="K16" i="7"/>
  <c r="K9" i="7"/>
  <c r="K18" i="7" s="1"/>
  <c r="K8" i="7"/>
  <c r="O15" i="6" l="1"/>
  <c r="I15" i="6"/>
  <c r="F15" i="6"/>
  <c r="Q14" i="6"/>
  <c r="M14" i="6"/>
  <c r="J14" i="6"/>
  <c r="Q13" i="6"/>
  <c r="M13" i="6"/>
  <c r="J13" i="6"/>
  <c r="G12" i="6"/>
  <c r="P11" i="6"/>
  <c r="S11" i="6" s="1"/>
  <c r="M11" i="6"/>
  <c r="J11" i="6"/>
  <c r="G11" i="6"/>
  <c r="Q11" i="6" l="1"/>
  <c r="R11" i="6"/>
  <c r="G42" i="5" l="1"/>
  <c r="L41" i="5"/>
  <c r="M37" i="5"/>
  <c r="M36" i="5"/>
  <c r="G35" i="5"/>
  <c r="M35" i="5" s="1"/>
  <c r="E35" i="5"/>
  <c r="L34" i="5"/>
  <c r="J33" i="5"/>
  <c r="J42" i="5" s="1"/>
  <c r="M42" i="5" s="1"/>
  <c r="G33" i="5"/>
  <c r="E33" i="5"/>
  <c r="E42" i="5" s="1"/>
  <c r="C33" i="5"/>
  <c r="M29" i="5"/>
  <c r="L29" i="5"/>
  <c r="I29" i="5"/>
  <c r="M28" i="5"/>
  <c r="L28" i="5"/>
  <c r="I28" i="5"/>
  <c r="E27" i="5"/>
  <c r="F21" i="5" s="1"/>
  <c r="M26" i="5"/>
  <c r="L26" i="5"/>
  <c r="I26" i="5"/>
  <c r="I25" i="5"/>
  <c r="I24" i="5"/>
  <c r="I23" i="5"/>
  <c r="M22" i="5"/>
  <c r="I22" i="5"/>
  <c r="M21" i="5"/>
  <c r="I21" i="5"/>
  <c r="J19" i="5"/>
  <c r="J27" i="5" s="1"/>
  <c r="G19" i="5"/>
  <c r="G27" i="5" s="1"/>
  <c r="E19" i="5"/>
  <c r="C19" i="5"/>
  <c r="C27" i="5" s="1"/>
  <c r="C30" i="5" s="1"/>
  <c r="M18" i="5"/>
  <c r="L18" i="5"/>
  <c r="I18" i="5"/>
  <c r="F18" i="5"/>
  <c r="M17" i="5"/>
  <c r="L17" i="5"/>
  <c r="I17" i="5"/>
  <c r="I19" i="5" s="1"/>
  <c r="L16" i="5"/>
  <c r="I16" i="5"/>
  <c r="L15" i="5"/>
  <c r="I15" i="5"/>
  <c r="M14" i="5"/>
  <c r="L14" i="5"/>
  <c r="I14" i="5"/>
  <c r="F14" i="5"/>
  <c r="M13" i="5"/>
  <c r="L13" i="5"/>
  <c r="I13" i="5"/>
  <c r="M12" i="5"/>
  <c r="L12" i="5"/>
  <c r="L19" i="5" s="1"/>
  <c r="I12" i="5"/>
  <c r="F12" i="5"/>
  <c r="L27" i="5" l="1"/>
  <c r="H17" i="5"/>
  <c r="H13" i="5"/>
  <c r="G30" i="5"/>
  <c r="L30" i="5" s="1"/>
  <c r="H18" i="5"/>
  <c r="H14" i="5"/>
  <c r="H12" i="5"/>
  <c r="H22" i="5"/>
  <c r="H21" i="5"/>
  <c r="K18" i="5"/>
  <c r="K14" i="5"/>
  <c r="K12" i="5"/>
  <c r="M27" i="5"/>
  <c r="J30" i="5"/>
  <c r="K17" i="5"/>
  <c r="K13" i="5"/>
  <c r="F22" i="5"/>
  <c r="F13" i="5"/>
  <c r="F17" i="5"/>
  <c r="M33" i="5"/>
  <c r="L35" i="5"/>
  <c r="M19" i="5"/>
  <c r="E30" i="5"/>
  <c r="L33" i="5"/>
  <c r="L42" i="5" s="1"/>
  <c r="M30" i="5" l="1"/>
  <c r="U16" i="4" l="1"/>
  <c r="S16" i="4"/>
  <c r="R16" i="4"/>
  <c r="O16" i="4"/>
  <c r="N16" i="4"/>
  <c r="M16" i="4"/>
  <c r="U13" i="4"/>
  <c r="U12" i="4"/>
  <c r="U11" i="4"/>
  <c r="U9" i="4"/>
  <c r="U8" i="4"/>
  <c r="U7" i="4"/>
  <c r="R13" i="3" l="1"/>
  <c r="R12" i="3"/>
  <c r="R11" i="3"/>
  <c r="Q10" i="3"/>
  <c r="P10" i="3"/>
  <c r="L10" i="3"/>
  <c r="K10" i="3"/>
  <c r="J10" i="3"/>
  <c r="Q9" i="3"/>
  <c r="P9" i="3"/>
  <c r="L9" i="3"/>
  <c r="K9" i="3"/>
  <c r="J9" i="3"/>
  <c r="I9" i="3"/>
  <c r="R9" i="3" s="1"/>
  <c r="R8" i="3"/>
  <c r="R7" i="3"/>
  <c r="R10" i="3" s="1"/>
  <c r="R6" i="3"/>
  <c r="R5" i="3"/>
  <c r="P16" i="2" l="1"/>
  <c r="O16" i="2"/>
  <c r="L16" i="2"/>
  <c r="K16" i="2"/>
  <c r="J16" i="2"/>
  <c r="P15" i="2"/>
  <c r="O15" i="2"/>
  <c r="N15" i="2"/>
  <c r="M15" i="2"/>
  <c r="L15" i="2"/>
  <c r="K15" i="2"/>
  <c r="J15" i="2"/>
  <c r="I15" i="2"/>
  <c r="Q14" i="2"/>
  <c r="Q13" i="2"/>
  <c r="Q16" i="2" s="1"/>
  <c r="Q12" i="2"/>
  <c r="Q15" i="2" s="1"/>
  <c r="Q11" i="2"/>
  <c r="Q10" i="2"/>
  <c r="Q9" i="2"/>
  <c r="Q8" i="2"/>
  <c r="Q7" i="2"/>
  <c r="J28" i="1" l="1"/>
  <c r="J24" i="1"/>
  <c r="J23" i="1"/>
  <c r="J20" i="1"/>
  <c r="H19" i="1"/>
  <c r="O13" i="1"/>
  <c r="O12" i="1"/>
  <c r="H21" i="1" l="1"/>
  <c r="K19" i="1" l="1"/>
  <c r="K20" i="1"/>
  <c r="K21" i="1"/>
  <c r="K22" i="1"/>
  <c r="K23" i="1"/>
  <c r="K24" i="1"/>
  <c r="K26" i="1"/>
  <c r="K27" i="1"/>
  <c r="K29" i="1"/>
  <c r="K30" i="1"/>
  <c r="K31" i="1"/>
  <c r="K32" i="1"/>
  <c r="K34" i="1"/>
  <c r="K18" i="1"/>
  <c r="I35" i="1"/>
  <c r="K35" i="1" s="1"/>
  <c r="I28" i="1"/>
  <c r="I25" i="1"/>
  <c r="I33" i="1" s="1"/>
  <c r="G35" i="1"/>
  <c r="G28" i="1"/>
  <c r="E25" i="1"/>
  <c r="E33" i="1" s="1"/>
  <c r="K28" i="1" l="1"/>
  <c r="J32" i="1"/>
  <c r="J27" i="1"/>
  <c r="J19" i="1"/>
  <c r="J18" i="1"/>
  <c r="O14" i="1"/>
  <c r="O19" i="1" l="1"/>
  <c r="O20" i="1"/>
  <c r="O23" i="1"/>
  <c r="O24" i="1"/>
  <c r="O27" i="1"/>
  <c r="O28" i="1"/>
  <c r="O32" i="1"/>
  <c r="O34" i="1"/>
  <c r="O35" i="1"/>
  <c r="O18" i="1"/>
  <c r="N19" i="1"/>
  <c r="N20" i="1"/>
  <c r="N21" i="1"/>
  <c r="N22" i="1"/>
  <c r="N23" i="1"/>
  <c r="N24" i="1"/>
  <c r="N26" i="1"/>
  <c r="N27" i="1"/>
  <c r="N28" i="1"/>
  <c r="N29" i="1"/>
  <c r="N30" i="1"/>
  <c r="N31" i="1"/>
  <c r="N32" i="1"/>
  <c r="N34" i="1"/>
  <c r="N35" i="1"/>
  <c r="N13" i="1" l="1"/>
  <c r="N18" i="1" l="1"/>
  <c r="N14" i="1"/>
  <c r="N12" i="1"/>
  <c r="F25" i="1"/>
  <c r="L25" i="1" l="1"/>
  <c r="G25" i="1"/>
  <c r="K25" i="1" s="1"/>
  <c r="O25" i="1" l="1"/>
  <c r="M20" i="1"/>
  <c r="M19" i="1"/>
  <c r="M18" i="1"/>
  <c r="M24" i="1"/>
  <c r="M23" i="1"/>
  <c r="G33" i="1"/>
  <c r="N25" i="1"/>
  <c r="L33" i="1"/>
  <c r="O33" i="1" s="1"/>
  <c r="K33" i="1" l="1"/>
  <c r="H20" i="1"/>
  <c r="H27" i="1"/>
  <c r="H24" i="1"/>
  <c r="H23" i="1"/>
  <c r="H28" i="1"/>
  <c r="N33" i="1"/>
</calcChain>
</file>

<file path=xl/sharedStrings.xml><?xml version="1.0" encoding="utf-8"?>
<sst xmlns="http://schemas.openxmlformats.org/spreadsheetml/2006/main" count="901" uniqueCount="311">
  <si>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</si>
  <si>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</si>
  <si>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</si>
  <si>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</si>
  <si>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</si>
  <si>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</si>
  <si>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</si>
  <si>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</si>
  <si>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</si>
  <si>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</si>
  <si>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</si>
  <si>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</si>
  <si>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</si>
  <si>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</si>
  <si>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</si>
  <si>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</si>
  <si>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</si>
  <si>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</si>
  <si>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</si>
  <si>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</si>
  <si>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</si>
  <si>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</si>
  <si>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</si>
  <si>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</si>
  <si>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</si>
  <si>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</si>
  <si>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</si>
  <si>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</si>
  <si>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</si>
  <si>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</si>
  <si>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</si>
  <si>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</si>
  <si>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</si>
  <si>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</si>
  <si>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</si>
  <si>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</si>
  <si>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</si>
  <si>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</si>
  <si>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</si>
  <si>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</si>
  <si>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</si>
  <si>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</si>
  <si>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</si>
  <si>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</si>
  <si>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</si>
  <si>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</si>
  <si>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</si>
  <si>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</si>
  <si>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</si>
  <si>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</si>
  <si>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</si>
  <si>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</si>
  <si>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</si>
  <si>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</si>
  <si>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</si>
  <si>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</si>
  <si>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</si>
  <si>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</si>
  <si>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Emri</t>
  </si>
  <si>
    <t>Firma</t>
  </si>
  <si>
    <t>Data</t>
  </si>
  <si>
    <t xml:space="preserve">Komisioneri per te Drejten e Informimit dhe Mbrojtjen e te Dhenave Personale </t>
  </si>
  <si>
    <t>10 (3-8)</t>
  </si>
  <si>
    <t>Shpenzime Faktike të Periudhës/Progresive Janar- Prill   2025</t>
  </si>
  <si>
    <t>Viti paraardhës 2024</t>
  </si>
  <si>
    <t xml:space="preserve">Plani Fillestar
 Vjetor 2025
 </t>
  </si>
  <si>
    <t xml:space="preserve">B.Nerguti </t>
  </si>
  <si>
    <t>28.05.2025</t>
  </si>
  <si>
    <t>Periudha e Raportimit  Janar Prill  2025</t>
  </si>
  <si>
    <t>Plani Vjetor
 i Rishikuar
 Viti 2025</t>
  </si>
  <si>
    <t xml:space="preserve">Nepunesi Autorizues /S.Pergjithshëm </t>
  </si>
  <si>
    <t xml:space="preserve">Nepunesi Zbatues </t>
  </si>
  <si>
    <t xml:space="preserve">Lindita Morina </t>
  </si>
  <si>
    <t xml:space="preserve">ANEKSI 1.1 Raporti i Shpenzimeve të Ministrisë/Institucionit sipas kapitujve </t>
  </si>
  <si>
    <t>Periudha e Raportimit  Janar Prill    2025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</si>
  <si>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</si>
  <si>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</si>
  <si>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</si>
  <si>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</si>
  <si>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</si>
  <si>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</si>
  <si>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Janar - Prill 2025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</si>
  <si>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</si>
  <si>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</si>
  <si>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</si>
  <si>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</si>
  <si>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</si>
  <si>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</si>
  <si>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</si>
  <si>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</si>
  <si>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</si>
  <si>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</si>
  <si>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</si>
  <si>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</si>
  <si>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</si>
  <si>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</si>
  <si>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</si>
  <si>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</si>
  <si>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</si>
  <si>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 xml:space="preserve">Drejtuesi </t>
  </si>
  <si>
    <t xml:space="preserve">Titullari </t>
  </si>
  <si>
    <t xml:space="preserve">N Autorizues </t>
  </si>
  <si>
    <t xml:space="preserve">Blerta Nerguti </t>
  </si>
  <si>
    <t xml:space="preserve">Nëpunësi Zbatues </t>
  </si>
  <si>
    <t xml:space="preserve">S.Përgj  </t>
  </si>
  <si>
    <t>Janar- Prill  2025</t>
  </si>
  <si>
    <t>Aneksi 1.2 "Shpenzimet Buxhetore në Total Programi dhe Total Ministrie/Institucioni Buxhetor"</t>
  </si>
  <si>
    <t>Periudha e Raportimit Janar- Prill 2025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</si>
  <si>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</si>
  <si>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</si>
  <si>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</si>
  <si>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</si>
  <si>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</si>
  <si>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</si>
  <si>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</si>
  <si>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</si>
  <si>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</si>
  <si>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</si>
  <si>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</si>
  <si>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</si>
  <si>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</si>
  <si>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</si>
  <si>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</si>
  <si>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Total i Ministrisë/Institucionit</t>
  </si>
  <si>
    <t>Numri i punonjesve në Total</t>
  </si>
  <si>
    <t>Numri faktik</t>
  </si>
  <si>
    <t xml:space="preserve">N.Autorizues </t>
  </si>
  <si>
    <t>Blerta Nerguti</t>
  </si>
  <si>
    <t>Sekret. Pergj</t>
  </si>
  <si>
    <t>RAPORTI 2/1  Shpenzimet e programit sipas kapitujve</t>
  </si>
  <si>
    <t>Periudha e Raportimit  Janar- Prill 2025</t>
  </si>
  <si>
    <t xml:space="preserve">Periodike  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</si>
  <si>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</si>
  <si>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</si>
  <si>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</si>
  <si>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</si>
  <si>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</si>
  <si>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</si>
  <si>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</si>
  <si>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 xml:space="preserve">Drejtuesi /Nëpunësi Zbatues  </t>
  </si>
  <si>
    <t xml:space="preserve">Lindita  Morina </t>
  </si>
  <si>
    <t>Nepunesi Autorizues/Sek Pergjith</t>
  </si>
  <si>
    <t>ANEKSI nr. 2 Raporti mbi Ekzekutimin e Buxhetit në nivelin e Programit të Buxhetit</t>
  </si>
  <si>
    <t xml:space="preserve">Periudha e Raportimit  Janar- Prill  2025 </t>
  </si>
  <si>
    <t xml:space="preserve"> Emri i Grupit</t>
  </si>
  <si>
    <t>Instituti i Studimeve te Krimeve te Komunizmit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</si>
  <si>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</si>
  <si>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</si>
  <si>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</si>
  <si>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</si>
  <si>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</si>
  <si>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</si>
  <si>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Plani Fillestar
 Vjetor 
Viti 2025</t>
  </si>
  <si>
    <t>Ndryshimi i planit vjetor</t>
  </si>
  <si>
    <t>Shpenzime Faktike të Periudhës/Progresive janar- prill 2025</t>
  </si>
  <si>
    <t>10 (5-8)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</si>
  <si>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</si>
  <si>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</si>
  <si>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</si>
  <si>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</si>
  <si>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</si>
  <si>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</si>
  <si>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</si>
  <si>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</si>
  <si>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</si>
  <si>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</si>
  <si>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</si>
  <si>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</si>
  <si>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98910AA</t>
  </si>
  <si>
    <t xml:space="preserve">Mbikqyrje/ inspektime/ ankesa </t>
  </si>
  <si>
    <t>18AD102</t>
  </si>
  <si>
    <t>Blerje pajisje zyre/elektronike/kompjuterike/instrumenta/vegla .instrumenta/vegla</t>
  </si>
  <si>
    <t>M890005</t>
  </si>
  <si>
    <t xml:space="preserve">Dixhitalizimi I programeve te Transparences </t>
  </si>
  <si>
    <t>Totali Shpenzime për Investime</t>
  </si>
  <si>
    <t>M890008</t>
  </si>
  <si>
    <t xml:space="preserve">Drejtuesi /Nepunesi Zbatues </t>
  </si>
  <si>
    <t xml:space="preserve">Emri Lindita Morina </t>
  </si>
  <si>
    <t xml:space="preserve">Nepunesi Autorizues /Sekret. Pergj </t>
  </si>
  <si>
    <t>ANEKSI nr.3 Raporti i performancës së produkteve të programit</t>
  </si>
  <si>
    <t>Periudha e raportimit Janar - Prill  2025</t>
  </si>
  <si>
    <t xml:space="preserve">Komisioneri per te Drejten e Informimit dhe Mbrojtjen e te Dhenave personale 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</si>
  <si>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</si>
  <si>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</si>
  <si>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</si>
  <si>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</si>
  <si>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</si>
  <si>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</si>
  <si>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(2024 )</t>
  </si>
  <si>
    <t>Kosto për Njësi 
(2024)</t>
  </si>
  <si>
    <t>Sasia (sipas planit 
Fillestar Vjetor 2025)</t>
  </si>
  <si>
    <t>Shpenzimet (sipas 
planit Fillestar Vjetor 2025</t>
  </si>
  <si>
    <t>Kosto për Njësi 
(sipas planit Fillestar të vitit 2025</t>
  </si>
  <si>
    <t>Sasia (sipas planit 
të rishikuar të vitit korent 2025)</t>
  </si>
  <si>
    <t>Shpenzimet (sipas /nplanit të rishikuar të vitit korent 2025)</t>
  </si>
  <si>
    <t>Kosto për Njësi(sipas /nplanit të rishikuar të vitit korent 2025)</t>
  </si>
  <si>
    <t>Sasia Faktike (janar- prill  2025)</t>
  </si>
  <si>
    <t>Shpenzimet Faktike /janar- prill 2025</t>
  </si>
  <si>
    <t>Kosto për Njësi Faktike n/janar- prill 2025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</si>
  <si>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</si>
  <si>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</si>
  <si>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</si>
  <si>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</si>
  <si>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</si>
  <si>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</si>
  <si>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</si>
  <si>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</si>
  <si>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</si>
  <si>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</si>
  <si>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</si>
  <si>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98901AA</t>
  </si>
  <si>
    <t xml:space="preserve">Mbikqyrje/ankesa/inspektime </t>
  </si>
  <si>
    <t>M890002</t>
  </si>
  <si>
    <t xml:space="preserve">Implemetim sistemi infrastrukturor </t>
  </si>
  <si>
    <t xml:space="preserve">Blerje pajisje kompjuterike </t>
  </si>
  <si>
    <t xml:space="preserve">Dixhitalizim I programit te Transparences </t>
  </si>
  <si>
    <t>T</t>
  </si>
  <si>
    <t>Produktet e realizuara nga përdorimi i të ardhurave jashtë limitit (Nga kapitulli 06)</t>
  </si>
  <si>
    <t>Drejtuesi / Nëpunësi Zbatues</t>
  </si>
  <si>
    <t xml:space="preserve">Lindita   Morina </t>
  </si>
  <si>
    <t xml:space="preserve"> Nëpunësi Autorizues/Sek.Pergji</t>
  </si>
  <si>
    <t>Aneksi 3.1 Raporti i performancës së produkteve të programit sipas artikujve</t>
  </si>
  <si>
    <t>Periudha Janar- Prill  2025</t>
  </si>
  <si>
    <t>Kodi I Produktit</t>
  </si>
  <si>
    <t>Sasia</t>
  </si>
  <si>
    <t>Transferta për Buxhetet Familjare dhe Individët</t>
  </si>
  <si>
    <t xml:space="preserve">Blerje pajisje zyre/elektronike/kompjuterike/instrumenta </t>
  </si>
  <si>
    <t>01111</t>
  </si>
  <si>
    <t xml:space="preserve">Plani I rishikuar </t>
  </si>
  <si>
    <t xml:space="preserve">Fakti </t>
  </si>
  <si>
    <t>M8900005</t>
  </si>
  <si>
    <t xml:space="preserve">Dixhitalizim I programit te Transperences </t>
  </si>
  <si>
    <t>Totali i shpenzime buxhetore</t>
  </si>
  <si>
    <t xml:space="preserve">Drejtuesi / Nëpunësi Zbatues  </t>
  </si>
  <si>
    <t xml:space="preserve"> Nëpunësi  Autorizues/Sekr.Përgji</t>
  </si>
  <si>
    <t>Janar- Prill 2025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</si>
  <si>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</si>
  <si>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</si>
  <si>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</si>
  <si>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</si>
  <si>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</si>
  <si>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</si>
  <si>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</si>
  <si>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</si>
  <si>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 xml:space="preserve">Mbikqyrje /ankesa/inspektime 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</si>
  <si>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</si>
  <si>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</si>
  <si>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</si>
  <si>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</si>
  <si>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</si>
  <si>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</si>
  <si>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</si>
  <si>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</si>
  <si>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</si>
  <si>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</si>
  <si>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</si>
  <si>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</si>
  <si>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 xml:space="preserve">Blerje pajisje zyre/elektronike/kompjuerike /vegla /pajisje </t>
  </si>
  <si>
    <t>18AD103</t>
  </si>
  <si>
    <t>18AD104</t>
  </si>
  <si>
    <t>18AD202</t>
  </si>
  <si>
    <t xml:space="preserve">Sistemelektronik I praktikave dhe te dhenave </t>
  </si>
  <si>
    <t>M8900002</t>
  </si>
  <si>
    <t xml:space="preserve">Blerje pajisje kompjterike </t>
  </si>
  <si>
    <t>92</t>
  </si>
  <si>
    <t xml:space="preserve">Dixhitalizimi I Programeve te Ttansparences </t>
  </si>
  <si>
    <t xml:space="preserve">Drejtuesi /Nëpunësi Zbatues </t>
  </si>
  <si>
    <t xml:space="preserve"> Nëpunësi   Autorizues/S.Përgjith </t>
  </si>
  <si>
    <t>ANEKSI nr.4 Raporti i realizimit të treguesve të performances së programit</t>
  </si>
  <si>
    <t>Periudha e Raportimit  Janar- Prill   2025</t>
  </si>
  <si>
    <t xml:space="preserve">Komisioneri per te Drejten e Informmmit dhe Mbrojtjen e te Dhenave personale </t>
  </si>
  <si>
    <t>Kodi i Grupit</t>
  </si>
  <si>
    <t>Emri i Programit</t>
  </si>
  <si>
    <t>Qëllimi i politikës së  programit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</si>
  <si>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 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</si>
  <si>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</si>
  <si>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</si>
  <si>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</si>
  <si>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</si>
  <si>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</si>
  <si>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</si>
  <si>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</si>
  <si>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 xml:space="preserve">Buxheti Vjetor 2025
Plan Fillestar 
 </t>
  </si>
  <si>
    <t>Buxheti Vjetor 
Plan i Rishikuar 
Viti 2025</t>
  </si>
  <si>
    <t>Fakti 
i 
Periudhës/progresive</t>
  </si>
  <si>
    <t>Ndryshimi 
(Plan - Fakt)</t>
  </si>
  <si>
    <t>% e realizimit</t>
  </si>
  <si>
    <t xml:space="preserve"> Përqindja/Vendime të Komisionerit të lëna në fuqi nga gjykata/ kundrejt totalit </t>
  </si>
  <si>
    <t>%</t>
  </si>
  <si>
    <t>Objektivat e politikës së programit</t>
  </si>
  <si>
    <t>Përpunimi i ligjshëm i të dhënave personale,  duke respektuar dhe garantuar të drejtat dhe liritë themelore të njeriut të drejtën e ruajtjes së jetës private si dhe  garantimi i aksesit në informacioni për publikun për ushtrimin e të drejtave  si dhe formimin e pikëpamjeve të publikut për gjendjen e shtetit dhe të shoqërisë.</t>
  </si>
  <si>
    <t xml:space="preserve">Objektivi </t>
  </si>
  <si>
    <t xml:space="preserve"> Përqindja  e numrit të Autoriteteve Publike me program transparence të publikuar, sipas formatit të miratuar nga Komisioneri dhe të përditësuar me informacion kundrejt totalit të institucioneve</t>
  </si>
  <si>
    <t xml:space="preserve"> Niveli i zbatimit të akteve të Komisionerit  lidhur me të drejtën e innformimit kundrejt totalit  </t>
  </si>
  <si>
    <t xml:space="preserve"> Niveli i zbatimit të akteve të Komisionerit  lidhur me   me mbrojtjen e të dhënave  të  zbatuara, kundrejt totalit </t>
  </si>
  <si>
    <t>Përqindja e grave në poste drejtuese në raport me totalin e posteve drejtuese në sherbimin civil në KDIMDP.</t>
  </si>
  <si>
    <t>po</t>
  </si>
  <si>
    <t>Produktet</t>
  </si>
  <si>
    <t>Kodi i treguesit</t>
  </si>
  <si>
    <t>Emërtimi i treguesit</t>
  </si>
  <si>
    <t>Mbikëqyrje dhe inspektime të kryera.</t>
  </si>
  <si>
    <t>Numër misionesh mbikëqyrjeje.</t>
  </si>
  <si>
    <t xml:space="preserve">lekë </t>
  </si>
  <si>
    <t>Blerje pajisje zyre/elektronike/kompjuerike /vegla /pajisje Pajisje elektronike/ dhe zyre te blera</t>
  </si>
  <si>
    <t>Numër pajisje</t>
  </si>
  <si>
    <t xml:space="preserve">leke </t>
  </si>
  <si>
    <t xml:space="preserve">Dixhitalizim i programit të Transparencës </t>
  </si>
  <si>
    <t xml:space="preserve">nr soft </t>
  </si>
  <si>
    <t xml:space="preserve">Drejtuesi/Nëpunësi Zbatues </t>
  </si>
  <si>
    <t>L.Morina</t>
  </si>
  <si>
    <t xml:space="preserve"> Nëpunësi Autorizues /S.Përgj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</si>
</sst>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#,##0.000"/>
    <numFmt numFmtId="166" formatCode="#0"/>
  </numFmts>
  <fonts count="72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50505"/>
      <name val="Times New Roman"/>
      <family val="1"/>
    </font>
    <font>
      <sz val="11"/>
      <color rgb="FF000000"/>
      <name val="Times New Roman"/>
      <family val="1"/>
    </font>
    <font>
      <b/>
      <sz val="11"/>
      <color rgb="FF080808"/>
      <name val="Times New Roman"/>
      <family val="1"/>
    </font>
    <font>
      <sz val="11"/>
      <color rgb="FF080808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050505"/>
      <name val="Times New Roman"/>
      <family val="1"/>
    </font>
    <font>
      <sz val="9"/>
      <color rgb="FF050505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80808"/>
      <name val="Times New Roman"/>
      <family val="1"/>
    </font>
    <font>
      <sz val="9"/>
      <color rgb="FF080808"/>
      <name val="Times New Roman"/>
      <family val="1"/>
    </font>
    <font>
      <b/>
      <sz val="8"/>
      <color theme="1" tint="4.9989318521683403E-2"/>
      <name val="Times New Roman"/>
      <family val="1"/>
    </font>
    <font>
      <sz val="8"/>
      <color theme="1" tint="4.9989318521683403E-2"/>
      <name val="Times New Roman"/>
      <family val="1"/>
    </font>
    <font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80808"/>
      <name val="Times New Roman"/>
      <family val="1"/>
    </font>
    <font>
      <sz val="8"/>
      <color rgb="FF080808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SansSerif"/>
      <family val="2"/>
    </font>
    <font>
      <b/>
      <sz val="8"/>
      <color rgb="FFC00000"/>
      <name val="Arial"/>
      <family val="2"/>
    </font>
    <font>
      <b/>
      <sz val="8"/>
      <color rgb="FFC00000"/>
      <name val="SansSerif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8"/>
      <color rgb="FFFF0000"/>
      <name val="Arial"/>
      <family val="2"/>
    </font>
    <font>
      <b/>
      <sz val="8"/>
      <color theme="1" tint="4.9989318521683403E-2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050505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50505"/>
      <name val="Times New Roman"/>
      <family val="1"/>
    </font>
    <font>
      <b/>
      <i/>
      <sz val="11"/>
      <color theme="1" tint="4.9989318521683403E-2"/>
      <name val="Times New Roman"/>
      <family val="1"/>
    </font>
    <font>
      <sz val="11"/>
      <color rgb="FF002060"/>
      <name val="Times New Roman"/>
      <family val="1"/>
    </font>
    <font>
      <b/>
      <i/>
      <sz val="11"/>
      <color rgb="FF002060"/>
      <name val="Times New Roman"/>
      <family val="1"/>
    </font>
    <font>
      <sz val="11"/>
      <color theme="1" tint="4.9989318521683403E-2"/>
      <name val="Calibri"/>
      <family val="2"/>
      <scheme val="minor"/>
    </font>
    <font>
      <b/>
      <sz val="11"/>
      <color rgb="FFC00000"/>
      <name val="Times New Roman"/>
      <family val="1"/>
    </font>
    <font>
      <sz val="11"/>
      <color rgb="FF000000"/>
      <name val="Calibri"/>
      <family val="2"/>
    </font>
    <font>
      <b/>
      <sz val="12"/>
      <color rgb="FFC00000"/>
      <name val="Calibri"/>
      <family val="2"/>
    </font>
    <font>
      <sz val="11"/>
      <color rgb="FF000000"/>
      <name val="SansSerif"/>
      <family val="2"/>
    </font>
    <font>
      <b/>
      <sz val="11"/>
      <color rgb="FFC00000"/>
      <name val="Calibri"/>
      <family val="2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80808"/>
      <name val="Times New Roman"/>
      <family val="1"/>
    </font>
    <font>
      <b/>
      <sz val="12"/>
      <color rgb="FF050505"/>
      <name val="Times New Roman"/>
      <family val="1"/>
    </font>
    <font>
      <sz val="12"/>
      <color theme="1" tint="4.9989318521683403E-2"/>
      <name val="Times New Roman"/>
      <family val="1"/>
    </font>
    <font>
      <b/>
      <sz val="12"/>
      <color rgb="FF080808"/>
      <name val="Times New Roman"/>
      <family val="1"/>
    </font>
    <font>
      <sz val="12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rgb="FFE6E6E6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5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7" borderId="10" xfId="0" applyNumberFormat="1" applyFont="1" applyFill="1" applyBorder="1" applyAlignment="1" applyProtection="1">
      <alignment horizontal="center" vertical="center" wrapText="1"/>
    </xf>
    <xf numFmtId="0" fontId="5" fillId="18" borderId="11" xfId="0" applyNumberFormat="1" applyFont="1" applyFill="1" applyBorder="1" applyAlignment="1" applyProtection="1">
      <alignment horizontal="center" vertical="center" wrapText="1"/>
    </xf>
    <xf numFmtId="0" fontId="5" fillId="19" borderId="12" xfId="0" applyNumberFormat="1" applyFont="1" applyFill="1" applyBorder="1" applyAlignment="1" applyProtection="1">
      <alignment horizontal="center" vertical="center" wrapText="1"/>
    </xf>
    <xf numFmtId="0" fontId="5" fillId="20" borderId="13" xfId="0" applyNumberFormat="1" applyFont="1" applyFill="1" applyBorder="1" applyAlignment="1" applyProtection="1">
      <alignment horizontal="center" vertical="center" wrapText="1"/>
    </xf>
    <xf numFmtId="0" fontId="5" fillId="21" borderId="14" xfId="0" applyNumberFormat="1" applyFont="1" applyFill="1" applyBorder="1" applyAlignment="1" applyProtection="1">
      <alignment horizontal="center" vertical="center" wrapText="1"/>
    </xf>
    <xf numFmtId="0" fontId="5" fillId="22" borderId="15" xfId="0" applyNumberFormat="1" applyFont="1" applyFill="1" applyBorder="1" applyAlignment="1" applyProtection="1">
      <alignment horizontal="center" vertical="center"/>
    </xf>
    <xf numFmtId="0" fontId="5" fillId="23" borderId="16" xfId="0" applyNumberFormat="1" applyFont="1" applyFill="1" applyBorder="1" applyAlignment="1" applyProtection="1">
      <alignment horizontal="center" vertical="center"/>
    </xf>
    <xf numFmtId="0" fontId="6" fillId="25" borderId="18" xfId="0" applyNumberFormat="1" applyFont="1" applyFill="1" applyBorder="1" applyAlignment="1" applyProtection="1">
      <alignment horizontal="center" vertical="center"/>
    </xf>
    <xf numFmtId="0" fontId="6" fillId="26" borderId="19" xfId="0" applyNumberFormat="1" applyFont="1" applyFill="1" applyBorder="1" applyAlignment="1" applyProtection="1">
      <alignment horizontal="center" vertical="center"/>
    </xf>
    <xf numFmtId="0" fontId="6" fillId="27" borderId="20" xfId="0" applyNumberFormat="1" applyFont="1" applyFill="1" applyBorder="1" applyAlignment="1" applyProtection="1">
      <alignment horizontal="center" vertical="center"/>
    </xf>
    <xf numFmtId="0" fontId="6" fillId="28" borderId="21" xfId="0" applyNumberFormat="1" applyFont="1" applyFill="1" applyBorder="1" applyAlignment="1" applyProtection="1">
      <alignment horizontal="center" vertical="center"/>
    </xf>
    <xf numFmtId="0" fontId="8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9" fillId="33" borderId="26" xfId="0" applyNumberFormat="1" applyFont="1" applyFill="1" applyBorder="1" applyAlignment="1" applyProtection="1">
      <alignment horizontal="left" vertical="center" wrapText="1"/>
    </xf>
    <xf numFmtId="4" fontId="9" fillId="34" borderId="26" xfId="0" applyNumberFormat="1" applyFont="1" applyFill="1" applyBorder="1" applyAlignment="1" applyProtection="1">
      <alignment horizontal="right" vertical="center"/>
    </xf>
    <xf numFmtId="3" fontId="9" fillId="35" borderId="26" xfId="0" applyNumberFormat="1" applyFont="1" applyFill="1" applyBorder="1" applyAlignment="1" applyProtection="1">
      <alignment horizontal="right" vertical="center"/>
    </xf>
    <xf numFmtId="3" fontId="9" fillId="36" borderId="27" xfId="0" applyNumberFormat="1" applyFont="1" applyFill="1" applyBorder="1" applyAlignment="1" applyProtection="1">
      <alignment horizontal="right" vertical="center"/>
    </xf>
    <xf numFmtId="0" fontId="10" fillId="37" borderId="26" xfId="0" applyNumberFormat="1" applyFont="1" applyFill="1" applyBorder="1" applyAlignment="1" applyProtection="1">
      <alignment horizontal="left" vertical="center" wrapText="1"/>
    </xf>
    <xf numFmtId="4" fontId="10" fillId="38" borderId="26" xfId="0" applyNumberFormat="1" applyFont="1" applyFill="1" applyBorder="1" applyAlignment="1" applyProtection="1">
      <alignment horizontal="right" vertical="center"/>
    </xf>
    <xf numFmtId="3" fontId="10" fillId="39" borderId="26" xfId="0" applyNumberFormat="1" applyFont="1" applyFill="1" applyBorder="1" applyAlignment="1" applyProtection="1">
      <alignment horizontal="right" vertical="center"/>
    </xf>
    <xf numFmtId="0" fontId="9" fillId="48" borderId="34" xfId="0" applyNumberFormat="1" applyFont="1" applyFill="1" applyBorder="1" applyAlignment="1" applyProtection="1">
      <alignment horizontal="left" vertical="center" wrapText="1"/>
    </xf>
    <xf numFmtId="4" fontId="9" fillId="49" borderId="34" xfId="0" applyNumberFormat="1" applyFont="1" applyFill="1" applyBorder="1" applyAlignment="1" applyProtection="1">
      <alignment horizontal="right" vertical="center"/>
    </xf>
    <xf numFmtId="0" fontId="10" fillId="52" borderId="34" xfId="0" applyNumberFormat="1" applyFont="1" applyFill="1" applyBorder="1" applyAlignment="1" applyProtection="1">
      <alignment horizontal="left" vertical="center" wrapText="1"/>
    </xf>
    <xf numFmtId="4" fontId="10" fillId="53" borderId="34" xfId="0" applyNumberFormat="1" applyFont="1" applyFill="1" applyBorder="1" applyAlignment="1" applyProtection="1">
      <alignment horizontal="right" vertical="center"/>
    </xf>
    <xf numFmtId="3" fontId="10" fillId="54" borderId="34" xfId="0" applyNumberFormat="1" applyFont="1" applyFill="1" applyBorder="1" applyAlignment="1" applyProtection="1">
      <alignment horizontal="right" vertical="center"/>
    </xf>
    <xf numFmtId="0" fontId="3" fillId="56" borderId="36" xfId="0" applyNumberFormat="1" applyFont="1" applyFill="1" applyBorder="1" applyAlignment="1" applyProtection="1">
      <alignment horizontal="center" vertical="center"/>
    </xf>
    <xf numFmtId="0" fontId="3" fillId="57" borderId="36" xfId="0" applyNumberFormat="1" applyFont="1" applyFill="1" applyBorder="1" applyAlignment="1" applyProtection="1">
      <alignment horizontal="right" vertical="center"/>
    </xf>
    <xf numFmtId="0" fontId="11" fillId="58" borderId="36" xfId="0" applyNumberFormat="1" applyFont="1" applyFill="1" applyBorder="1" applyAlignment="1" applyProtection="1">
      <alignment horizontal="right" vertical="center"/>
    </xf>
    <xf numFmtId="0" fontId="11" fillId="59" borderId="37" xfId="0" applyNumberFormat="1" applyFont="1" applyFill="1" applyBorder="1" applyAlignment="1" applyProtection="1">
      <alignment horizontal="right" vertical="center"/>
    </xf>
    <xf numFmtId="0" fontId="12" fillId="61" borderId="9" xfId="0" applyNumberFormat="1" applyFont="1" applyFill="1" applyBorder="1" applyAlignment="1" applyProtection="1">
      <alignment horizontal="left" vertical="center"/>
    </xf>
    <xf numFmtId="164" fontId="9" fillId="50" borderId="34" xfId="0" applyNumberFormat="1" applyFont="1" applyFill="1" applyBorder="1" applyAlignment="1" applyProtection="1">
      <alignment horizontal="right" vertical="center"/>
    </xf>
    <xf numFmtId="164" fontId="10" fillId="54" borderId="34" xfId="0" applyNumberFormat="1" applyFont="1" applyFill="1" applyBorder="1" applyAlignment="1" applyProtection="1">
      <alignment horizontal="right" vertical="center"/>
    </xf>
    <xf numFmtId="164" fontId="9" fillId="35" borderId="26" xfId="0" applyNumberFormat="1" applyFont="1" applyFill="1" applyBorder="1" applyAlignment="1" applyProtection="1">
      <alignment horizontal="right" vertical="center"/>
    </xf>
    <xf numFmtId="164" fontId="10" fillId="39" borderId="26" xfId="0" applyNumberFormat="1" applyFont="1" applyFill="1" applyBorder="1" applyAlignment="1" applyProtection="1">
      <alignment horizontal="right" vertical="center"/>
    </xf>
    <xf numFmtId="43" fontId="9" fillId="50" borderId="34" xfId="1" applyFont="1" applyFill="1" applyBorder="1" applyAlignment="1" applyProtection="1">
      <alignment horizontal="right" vertical="center"/>
    </xf>
    <xf numFmtId="4" fontId="10" fillId="34" borderId="26" xfId="0" applyNumberFormat="1" applyFont="1" applyFill="1" applyBorder="1" applyAlignment="1" applyProtection="1">
      <alignment horizontal="right" vertical="center"/>
    </xf>
    <xf numFmtId="4" fontId="9" fillId="38" borderId="26" xfId="0" applyNumberFormat="1" applyFont="1" applyFill="1" applyBorder="1" applyAlignment="1" applyProtection="1">
      <alignment horizontal="right" vertical="center"/>
    </xf>
    <xf numFmtId="164" fontId="9" fillId="39" borderId="26" xfId="0" applyNumberFormat="1" applyFont="1" applyFill="1" applyBorder="1" applyAlignment="1" applyProtection="1">
      <alignment horizontal="right" vertical="center"/>
    </xf>
    <xf numFmtId="3" fontId="9" fillId="39" borderId="26" xfId="0" applyNumberFormat="1" applyFont="1" applyFill="1" applyBorder="1" applyAlignment="1" applyProtection="1">
      <alignment horizontal="right" vertical="center"/>
    </xf>
    <xf numFmtId="3" fontId="9" fillId="40" borderId="27" xfId="0" applyNumberFormat="1" applyFont="1" applyFill="1" applyBorder="1" applyAlignment="1" applyProtection="1">
      <alignment horizontal="right" vertical="center"/>
    </xf>
    <xf numFmtId="0" fontId="7" fillId="42" borderId="29" xfId="0" applyNumberFormat="1" applyFont="1" applyFill="1" applyBorder="1" applyAlignment="1" applyProtection="1">
      <alignment horizontal="center" vertical="center"/>
    </xf>
    <xf numFmtId="164" fontId="7" fillId="43" borderId="30" xfId="0" applyNumberFormat="1" applyFont="1" applyFill="1" applyBorder="1" applyAlignment="1" applyProtection="1">
      <alignment horizontal="center" vertical="center"/>
    </xf>
    <xf numFmtId="0" fontId="7" fillId="43" borderId="30" xfId="0" applyNumberFormat="1" applyFont="1" applyFill="1" applyBorder="1" applyAlignment="1" applyProtection="1">
      <alignment horizontal="center" vertical="center"/>
    </xf>
    <xf numFmtId="0" fontId="7" fillId="44" borderId="31" xfId="0" applyNumberFormat="1" applyFont="1" applyFill="1" applyBorder="1" applyAlignment="1" applyProtection="1">
      <alignment horizontal="center" vertical="center"/>
    </xf>
    <xf numFmtId="0" fontId="7" fillId="45" borderId="32" xfId="0" applyNumberFormat="1" applyFont="1" applyFill="1" applyBorder="1" applyAlignment="1" applyProtection="1">
      <alignment horizontal="center" vertical="center"/>
    </xf>
    <xf numFmtId="0" fontId="7" fillId="25" borderId="18" xfId="0" applyNumberFormat="1" applyFont="1" applyFill="1" applyBorder="1" applyAlignment="1" applyProtection="1">
      <alignment horizontal="center" vertical="center"/>
    </xf>
    <xf numFmtId="164" fontId="7" fillId="26" borderId="19" xfId="0" applyNumberFormat="1" applyFont="1" applyFill="1" applyBorder="1" applyAlignment="1" applyProtection="1">
      <alignment horizontal="center" vertical="center"/>
    </xf>
    <xf numFmtId="0" fontId="7" fillId="26" borderId="19" xfId="0" applyNumberFormat="1" applyFont="1" applyFill="1" applyBorder="1" applyAlignment="1" applyProtection="1">
      <alignment horizontal="center" vertical="center"/>
    </xf>
    <xf numFmtId="0" fontId="7" fillId="31" borderId="24" xfId="0" applyNumberFormat="1" applyFont="1" applyFill="1" applyBorder="1" applyAlignment="1" applyProtection="1">
      <alignment horizontal="center" vertical="center"/>
    </xf>
    <xf numFmtId="0" fontId="7" fillId="28" borderId="21" xfId="0" applyNumberFormat="1" applyFont="1" applyFill="1" applyBorder="1" applyAlignment="1" applyProtection="1">
      <alignment horizontal="center" vertical="center"/>
    </xf>
    <xf numFmtId="4" fontId="9" fillId="53" borderId="34" xfId="0" applyNumberFormat="1" applyFont="1" applyFill="1" applyBorder="1" applyAlignment="1" applyProtection="1">
      <alignment horizontal="right" vertical="center"/>
    </xf>
    <xf numFmtId="164" fontId="9" fillId="54" borderId="34" xfId="0" applyNumberFormat="1" applyFont="1" applyFill="1" applyBorder="1" applyAlignment="1" applyProtection="1">
      <alignment horizontal="right" vertical="center"/>
    </xf>
    <xf numFmtId="3" fontId="9" fillId="54" borderId="34" xfId="0" applyNumberFormat="1" applyFont="1" applyFill="1" applyBorder="1" applyAlignment="1" applyProtection="1">
      <alignment horizontal="right" vertical="center"/>
    </xf>
    <xf numFmtId="0" fontId="9" fillId="37" borderId="26" xfId="0" applyNumberFormat="1" applyFont="1" applyFill="1" applyBorder="1" applyAlignment="1" applyProtection="1">
      <alignment horizontal="left" vertical="center" wrapText="1"/>
    </xf>
    <xf numFmtId="0" fontId="9" fillId="52" borderId="34" xfId="0" applyNumberFormat="1" applyFont="1" applyFill="1" applyBorder="1" applyAlignment="1" applyProtection="1">
      <alignment horizontal="left" vertical="center" wrapText="1"/>
    </xf>
    <xf numFmtId="4" fontId="9" fillId="51" borderId="7" xfId="0" applyNumberFormat="1" applyFont="1" applyFill="1" applyBorder="1" applyAlignment="1" applyProtection="1">
      <alignment horizontal="right" vertical="center"/>
    </xf>
    <xf numFmtId="165" fontId="9" fillId="50" borderId="34" xfId="0" applyNumberFormat="1" applyFont="1" applyFill="1" applyBorder="1" applyAlignment="1" applyProtection="1">
      <alignment horizontal="right" vertical="center"/>
    </xf>
    <xf numFmtId="164" fontId="10" fillId="50" borderId="34" xfId="0" applyNumberFormat="1" applyFont="1" applyFill="1" applyBorder="1" applyAlignment="1" applyProtection="1">
      <alignment horizontal="right" vertical="center"/>
    </xf>
    <xf numFmtId="4" fontId="10" fillId="49" borderId="34" xfId="0" applyNumberFormat="1" applyFont="1" applyFill="1" applyBorder="1" applyAlignment="1" applyProtection="1">
      <alignment horizontal="right" vertical="center"/>
    </xf>
    <xf numFmtId="4" fontId="10" fillId="51" borderId="7" xfId="0" applyNumberFormat="1" applyFont="1" applyFill="1" applyBorder="1" applyAlignment="1" applyProtection="1">
      <alignment horizontal="right" vertical="center"/>
    </xf>
    <xf numFmtId="0" fontId="12" fillId="61" borderId="9" xfId="0" applyNumberFormat="1" applyFont="1" applyFill="1" applyBorder="1" applyAlignment="1" applyProtection="1">
      <alignment horizontal="left" vertical="center"/>
    </xf>
    <xf numFmtId="165" fontId="10" fillId="50" borderId="34" xfId="0" applyNumberFormat="1" applyFont="1" applyFill="1" applyBorder="1" applyAlignment="1" applyProtection="1">
      <alignment horizontal="right" vertical="center"/>
    </xf>
    <xf numFmtId="165" fontId="9" fillId="54" borderId="34" xfId="0" applyNumberFormat="1" applyFont="1" applyFill="1" applyBorder="1" applyAlignment="1" applyProtection="1">
      <alignment horizontal="right" vertical="center"/>
    </xf>
    <xf numFmtId="0" fontId="6" fillId="60" borderId="9" xfId="0" applyNumberFormat="1" applyFont="1" applyFill="1" applyBorder="1" applyAlignment="1" applyProtection="1">
      <alignment horizontal="center" vertical="center"/>
    </xf>
    <xf numFmtId="0" fontId="12" fillId="61" borderId="9" xfId="0" applyNumberFormat="1" applyFont="1" applyFill="1" applyBorder="1" applyAlignment="1" applyProtection="1">
      <alignment horizontal="left" vertical="center"/>
    </xf>
    <xf numFmtId="0" fontId="9" fillId="47" borderId="33" xfId="0" applyNumberFormat="1" applyFont="1" applyFill="1" applyBorder="1" applyAlignment="1" applyProtection="1">
      <alignment horizontal="center" vertical="center"/>
    </xf>
    <xf numFmtId="0" fontId="1" fillId="55" borderId="35" xfId="0" applyNumberFormat="1" applyFont="1" applyFill="1" applyBorder="1" applyAlignment="1" applyProtection="1">
      <alignment horizontal="left" vertical="top"/>
    </xf>
    <xf numFmtId="0" fontId="1" fillId="3" borderId="1" xfId="0" applyNumberFormat="1" applyFont="1" applyFill="1" applyBorder="1" applyAlignment="1" applyProtection="1">
      <alignment horizontal="left" vertical="top"/>
    </xf>
    <xf numFmtId="0" fontId="9" fillId="32" borderId="25" xfId="0" applyNumberFormat="1" applyFont="1" applyFill="1" applyBorder="1" applyAlignment="1" applyProtection="1">
      <alignment horizontal="center" vertical="center"/>
    </xf>
    <xf numFmtId="0" fontId="6" fillId="41" borderId="28" xfId="0" applyNumberFormat="1" applyFont="1" applyFill="1" applyBorder="1" applyAlignment="1" applyProtection="1">
      <alignment horizontal="center" vertical="center"/>
    </xf>
    <xf numFmtId="0" fontId="8" fillId="46" borderId="22" xfId="0" applyNumberFormat="1" applyFont="1" applyFill="1" applyBorder="1" applyAlignment="1" applyProtection="1">
      <alignment horizontal="center" vertical="center"/>
    </xf>
    <xf numFmtId="0" fontId="6" fillId="24" borderId="17" xfId="0" applyNumberFormat="1" applyFont="1" applyFill="1" applyBorder="1" applyAlignment="1" applyProtection="1">
      <alignment horizontal="center" vertical="center"/>
    </xf>
    <xf numFmtId="0" fontId="7" fillId="29" borderId="22" xfId="0" applyNumberFormat="1" applyFont="1" applyFill="1" applyBorder="1" applyAlignment="1" applyProtection="1">
      <alignment horizontal="center" vertical="center"/>
    </xf>
    <xf numFmtId="0" fontId="10" fillId="32" borderId="25" xfId="0" applyNumberFormat="1" applyFont="1" applyFill="1" applyBorder="1" applyAlignment="1" applyProtection="1">
      <alignment horizontal="center" vertical="center"/>
    </xf>
    <xf numFmtId="0" fontId="2" fillId="11" borderId="6" xfId="0" applyNumberFormat="1" applyFont="1" applyFill="1" applyBorder="1" applyAlignment="1" applyProtection="1">
      <alignment horizontal="center" vertical="center"/>
    </xf>
    <xf numFmtId="0" fontId="3" fillId="12" borderId="7" xfId="0" applyNumberFormat="1" applyFont="1" applyFill="1" applyBorder="1" applyAlignment="1" applyProtection="1">
      <alignment horizontal="center" vertical="center"/>
    </xf>
    <xf numFmtId="0" fontId="5" fillId="13" borderId="8" xfId="0" applyNumberFormat="1" applyFont="1" applyFill="1" applyBorder="1" applyAlignment="1" applyProtection="1">
      <alignment horizontal="center" vertical="center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5" borderId="9" xfId="0" applyNumberFormat="1" applyFont="1" applyFill="1" applyBorder="1" applyAlignment="1" applyProtection="1">
      <alignment horizontal="center" vertical="center" wrapText="1"/>
    </xf>
    <xf numFmtId="0" fontId="5" fillId="16" borderId="7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4" fillId="6" borderId="1" xfId="0" applyNumberFormat="1" applyFont="1" applyFill="1" applyBorder="1" applyAlignment="1" applyProtection="1">
      <alignment horizontal="right" vertical="center"/>
    </xf>
    <xf numFmtId="0" fontId="3" fillId="7" borderId="3" xfId="0" applyNumberFormat="1" applyFont="1" applyFill="1" applyBorder="1" applyAlignment="1" applyProtection="1">
      <alignment horizontal="center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3" fillId="9" borderId="4" xfId="0" applyNumberFormat="1" applyFont="1" applyFill="1" applyBorder="1" applyAlignment="1" applyProtection="1">
      <alignment horizontal="center" vertical="center"/>
    </xf>
    <xf numFmtId="0" fontId="3" fillId="10" borderId="5" xfId="0" applyNumberFormat="1" applyFont="1" applyFill="1" applyBorder="1" applyAlignment="1" applyProtection="1">
      <alignment horizontal="left" vertical="center"/>
    </xf>
    <xf numFmtId="0" fontId="15" fillId="61" borderId="2" xfId="0" applyNumberFormat="1" applyFont="1" applyFill="1" applyBorder="1" applyAlignment="1" applyProtection="1">
      <alignment wrapText="1"/>
      <protection locked="0"/>
    </xf>
    <xf numFmtId="0" fontId="16" fillId="61" borderId="2" xfId="0" applyNumberFormat="1" applyFont="1" applyFill="1" applyBorder="1" applyAlignment="1" applyProtection="1">
      <alignment horizontal="left" vertical="top"/>
    </xf>
    <xf numFmtId="0" fontId="17" fillId="61" borderId="2" xfId="0" applyNumberFormat="1" applyFont="1" applyFill="1" applyBorder="1" applyAlignment="1" applyProtection="1">
      <alignment horizontal="center" vertical="top"/>
    </xf>
    <xf numFmtId="0" fontId="18" fillId="61" borderId="2" xfId="0" applyNumberFormat="1" applyFont="1" applyFill="1" applyBorder="1" applyAlignment="1" applyProtection="1">
      <alignment horizontal="left" vertical="center"/>
    </xf>
    <xf numFmtId="0" fontId="16" fillId="61" borderId="2" xfId="0" applyNumberFormat="1" applyFont="1" applyFill="1" applyBorder="1" applyAlignment="1" applyProtection="1">
      <alignment horizontal="left" vertical="top"/>
    </xf>
    <xf numFmtId="0" fontId="18" fillId="61" borderId="38" xfId="0" applyNumberFormat="1" applyFont="1" applyFill="1" applyBorder="1" applyAlignment="1" applyProtection="1">
      <alignment horizontal="center" vertical="center" wrapText="1"/>
    </xf>
    <xf numFmtId="0" fontId="18" fillId="61" borderId="39" xfId="0" applyNumberFormat="1" applyFont="1" applyFill="1" applyBorder="1" applyAlignment="1" applyProtection="1">
      <alignment horizontal="center" vertical="center" wrapText="1"/>
    </xf>
    <xf numFmtId="0" fontId="18" fillId="61" borderId="39" xfId="0" applyNumberFormat="1" applyFont="1" applyFill="1" applyBorder="1" applyAlignment="1" applyProtection="1">
      <alignment horizontal="center" vertical="center"/>
    </xf>
    <xf numFmtId="0" fontId="18" fillId="61" borderId="40" xfId="0" applyNumberFormat="1" applyFont="1" applyFill="1" applyBorder="1" applyAlignment="1" applyProtection="1">
      <alignment horizontal="center" vertical="center"/>
    </xf>
    <xf numFmtId="0" fontId="18" fillId="61" borderId="9" xfId="0" applyNumberFormat="1" applyFont="1" applyFill="1" applyBorder="1" applyAlignment="1" applyProtection="1">
      <alignment horizontal="center" vertical="center"/>
    </xf>
    <xf numFmtId="0" fontId="18" fillId="61" borderId="41" xfId="0" applyNumberFormat="1" applyFont="1" applyFill="1" applyBorder="1" applyAlignment="1" applyProtection="1">
      <alignment horizontal="center" vertical="center"/>
    </xf>
    <xf numFmtId="0" fontId="18" fillId="61" borderId="9" xfId="0" applyNumberFormat="1" applyFont="1" applyFill="1" applyBorder="1" applyAlignment="1" applyProtection="1">
      <alignment horizontal="center" vertical="center" wrapText="1"/>
    </xf>
    <xf numFmtId="0" fontId="16" fillId="61" borderId="9" xfId="0" applyNumberFormat="1" applyFont="1" applyFill="1" applyBorder="1" applyAlignment="1" applyProtection="1">
      <alignment horizontal="center" vertical="center" wrapText="1"/>
    </xf>
    <xf numFmtId="0" fontId="18" fillId="61" borderId="41" xfId="0" applyNumberFormat="1" applyFont="1" applyFill="1" applyBorder="1" applyAlignment="1" applyProtection="1">
      <alignment horizontal="center" vertical="center" wrapText="1"/>
    </xf>
    <xf numFmtId="0" fontId="19" fillId="61" borderId="33" xfId="0" applyNumberFormat="1" applyFont="1" applyFill="1" applyBorder="1" applyAlignment="1" applyProtection="1">
      <alignment horizontal="center" vertical="center"/>
    </xf>
    <xf numFmtId="0" fontId="19" fillId="61" borderId="34" xfId="0" applyNumberFormat="1" applyFont="1" applyFill="1" applyBorder="1" applyAlignment="1" applyProtection="1">
      <alignment horizontal="center" vertical="center"/>
    </xf>
    <xf numFmtId="0" fontId="19" fillId="61" borderId="34" xfId="0" applyNumberFormat="1" applyFont="1" applyFill="1" applyBorder="1" applyAlignment="1" applyProtection="1">
      <alignment horizontal="left" vertical="center" wrapText="1"/>
    </xf>
    <xf numFmtId="0" fontId="17" fillId="61" borderId="34" xfId="0" applyNumberFormat="1" applyFont="1" applyFill="1" applyBorder="1" applyAlignment="1" applyProtection="1">
      <alignment horizontal="left" vertical="center"/>
    </xf>
    <xf numFmtId="3" fontId="17" fillId="61" borderId="34" xfId="0" applyNumberFormat="1" applyFont="1" applyFill="1" applyBorder="1" applyAlignment="1" applyProtection="1">
      <alignment horizontal="right" vertical="center"/>
    </xf>
    <xf numFmtId="3" fontId="17" fillId="61" borderId="7" xfId="0" applyNumberFormat="1" applyFont="1" applyFill="1" applyBorder="1" applyAlignment="1" applyProtection="1">
      <alignment horizontal="right" vertical="center"/>
    </xf>
    <xf numFmtId="0" fontId="19" fillId="61" borderId="34" xfId="0" applyNumberFormat="1" applyFont="1" applyFill="1" applyBorder="1" applyAlignment="1" applyProtection="1">
      <alignment horizontal="left" vertical="center"/>
    </xf>
    <xf numFmtId="3" fontId="19" fillId="61" borderId="34" xfId="0" applyNumberFormat="1" applyFont="1" applyFill="1" applyBorder="1" applyAlignment="1" applyProtection="1">
      <alignment horizontal="right" vertical="center"/>
    </xf>
    <xf numFmtId="3" fontId="19" fillId="61" borderId="7" xfId="0" applyNumberFormat="1" applyFont="1" applyFill="1" applyBorder="1" applyAlignment="1" applyProtection="1">
      <alignment horizontal="right" vertical="center"/>
    </xf>
    <xf numFmtId="164" fontId="19" fillId="61" borderId="34" xfId="0" applyNumberFormat="1" applyFont="1" applyFill="1" applyBorder="1" applyAlignment="1" applyProtection="1">
      <alignment horizontal="right" vertical="center"/>
    </xf>
    <xf numFmtId="0" fontId="19" fillId="61" borderId="2" xfId="0" applyNumberFormat="1" applyFont="1" applyFill="1" applyBorder="1" applyAlignment="1" applyProtection="1">
      <alignment horizontal="left" vertical="top"/>
    </xf>
    <xf numFmtId="0" fontId="20" fillId="61" borderId="9" xfId="0" applyNumberFormat="1" applyFont="1" applyFill="1" applyBorder="1" applyAlignment="1" applyProtection="1">
      <alignment horizontal="center" vertical="center"/>
    </xf>
    <xf numFmtId="0" fontId="21" fillId="61" borderId="9" xfId="0" applyNumberFormat="1" applyFont="1" applyFill="1" applyBorder="1" applyAlignment="1" applyProtection="1">
      <alignment horizontal="left" vertical="center"/>
    </xf>
    <xf numFmtId="0" fontId="18" fillId="61" borderId="42" xfId="0" applyNumberFormat="1" applyFont="1" applyFill="1" applyBorder="1" applyAlignment="1" applyProtection="1">
      <alignment horizontal="center" vertical="center" wrapText="1"/>
    </xf>
    <xf numFmtId="0" fontId="18" fillId="61" borderId="43" xfId="0" applyNumberFormat="1" applyFont="1" applyFill="1" applyBorder="1" applyAlignment="1" applyProtection="1">
      <alignment horizontal="center" vertical="center" wrapText="1"/>
    </xf>
    <xf numFmtId="0" fontId="18" fillId="61" borderId="43" xfId="0" applyNumberFormat="1" applyFont="1" applyFill="1" applyBorder="1" applyAlignment="1" applyProtection="1">
      <alignment horizontal="center" vertical="center"/>
    </xf>
    <xf numFmtId="0" fontId="18" fillId="61" borderId="43" xfId="0" applyNumberFormat="1" applyFont="1" applyFill="1" applyBorder="1" applyAlignment="1" applyProtection="1">
      <alignment horizontal="center" vertical="center"/>
    </xf>
    <xf numFmtId="0" fontId="18" fillId="61" borderId="44" xfId="0" applyNumberFormat="1" applyFont="1" applyFill="1" applyBorder="1" applyAlignment="1" applyProtection="1">
      <alignment horizontal="center" vertical="center"/>
    </xf>
    <xf numFmtId="3" fontId="19" fillId="61" borderId="34" xfId="0" applyNumberFormat="1" applyFont="1" applyFill="1" applyBorder="1" applyAlignment="1" applyProtection="1">
      <alignment horizontal="right" vertical="center"/>
    </xf>
    <xf numFmtId="3" fontId="17" fillId="61" borderId="34" xfId="0" applyNumberFormat="1" applyFont="1" applyFill="1" applyBorder="1" applyAlignment="1" applyProtection="1">
      <alignment horizontal="right" vertical="center"/>
    </xf>
    <xf numFmtId="4" fontId="17" fillId="61" borderId="34" xfId="0" applyNumberFormat="1" applyFont="1" applyFill="1" applyBorder="1" applyAlignment="1" applyProtection="1">
      <alignment horizontal="right" vertical="center"/>
    </xf>
    <xf numFmtId="0" fontId="15" fillId="0" borderId="0" xfId="0" applyFont="1"/>
    <xf numFmtId="3" fontId="22" fillId="61" borderId="34" xfId="0" applyNumberFormat="1" applyFont="1" applyFill="1" applyBorder="1" applyAlignment="1" applyProtection="1">
      <alignment horizontal="right" vertical="center"/>
    </xf>
    <xf numFmtId="0" fontId="23" fillId="61" borderId="2" xfId="0" applyNumberFormat="1" applyFont="1" applyFill="1" applyBorder="1" applyAlignment="1" applyProtection="1">
      <alignment wrapText="1"/>
      <protection locked="0"/>
    </xf>
    <xf numFmtId="0" fontId="24" fillId="61" borderId="2" xfId="0" applyNumberFormat="1" applyFont="1" applyFill="1" applyBorder="1" applyAlignment="1" applyProtection="1">
      <alignment horizontal="left" vertical="top"/>
    </xf>
    <xf numFmtId="0" fontId="25" fillId="61" borderId="2" xfId="0" applyNumberFormat="1" applyFont="1" applyFill="1" applyBorder="1" applyAlignment="1" applyProtection="1">
      <alignment horizontal="center" vertical="top"/>
    </xf>
    <xf numFmtId="0" fontId="26" fillId="61" borderId="2" xfId="0" applyNumberFormat="1" applyFont="1" applyFill="1" applyBorder="1" applyAlignment="1" applyProtection="1">
      <alignment wrapText="1"/>
      <protection locked="0"/>
    </xf>
    <xf numFmtId="0" fontId="27" fillId="61" borderId="2" xfId="0" applyNumberFormat="1" applyFont="1" applyFill="1" applyBorder="1" applyAlignment="1" applyProtection="1">
      <alignment horizontal="left" vertical="center"/>
    </xf>
    <xf numFmtId="0" fontId="28" fillId="61" borderId="2" xfId="0" applyNumberFormat="1" applyFont="1" applyFill="1" applyBorder="1" applyAlignment="1" applyProtection="1">
      <alignment horizontal="left" vertical="top"/>
    </xf>
    <xf numFmtId="0" fontId="27" fillId="61" borderId="38" xfId="0" applyNumberFormat="1" applyFont="1" applyFill="1" applyBorder="1" applyAlignment="1" applyProtection="1">
      <alignment horizontal="center" vertical="center" wrapText="1"/>
    </xf>
    <xf numFmtId="0" fontId="27" fillId="61" borderId="39" xfId="0" applyNumberFormat="1" applyFont="1" applyFill="1" applyBorder="1" applyAlignment="1" applyProtection="1">
      <alignment horizontal="center" vertical="center" wrapText="1"/>
    </xf>
    <xf numFmtId="0" fontId="27" fillId="61" borderId="39" xfId="0" applyNumberFormat="1" applyFont="1" applyFill="1" applyBorder="1" applyAlignment="1" applyProtection="1">
      <alignment horizontal="center" vertical="center"/>
    </xf>
    <xf numFmtId="0" fontId="27" fillId="61" borderId="40" xfId="0" applyNumberFormat="1" applyFont="1" applyFill="1" applyBorder="1" applyAlignment="1" applyProtection="1">
      <alignment horizontal="center" vertical="center"/>
    </xf>
    <xf numFmtId="0" fontId="27" fillId="61" borderId="9" xfId="0" applyNumberFormat="1" applyFont="1" applyFill="1" applyBorder="1" applyAlignment="1" applyProtection="1">
      <alignment horizontal="center" vertical="center"/>
    </xf>
    <xf numFmtId="0" fontId="27" fillId="61" borderId="9" xfId="0" applyNumberFormat="1" applyFont="1" applyFill="1" applyBorder="1" applyAlignment="1" applyProtection="1">
      <alignment horizontal="center" vertical="center"/>
    </xf>
    <xf numFmtId="0" fontId="27" fillId="61" borderId="41" xfId="0" applyNumberFormat="1" applyFont="1" applyFill="1" applyBorder="1" applyAlignment="1" applyProtection="1">
      <alignment horizontal="center" vertical="center"/>
    </xf>
    <xf numFmtId="0" fontId="27" fillId="61" borderId="9" xfId="0" applyNumberFormat="1" applyFont="1" applyFill="1" applyBorder="1" applyAlignment="1" applyProtection="1">
      <alignment horizontal="center" vertical="center" wrapText="1"/>
    </xf>
    <xf numFmtId="0" fontId="28" fillId="61" borderId="9" xfId="0" applyNumberFormat="1" applyFont="1" applyFill="1" applyBorder="1" applyAlignment="1" applyProtection="1">
      <alignment horizontal="center" vertical="center" wrapText="1"/>
    </xf>
    <xf numFmtId="0" fontId="28" fillId="61" borderId="9" xfId="0" applyNumberFormat="1" applyFont="1" applyFill="1" applyBorder="1" applyAlignment="1" applyProtection="1">
      <alignment horizontal="center" vertical="center" wrapText="1"/>
    </xf>
    <xf numFmtId="0" fontId="27" fillId="61" borderId="41" xfId="0" applyNumberFormat="1" applyFont="1" applyFill="1" applyBorder="1" applyAlignment="1" applyProtection="1">
      <alignment horizontal="center" vertical="center" wrapText="1"/>
    </xf>
    <xf numFmtId="0" fontId="29" fillId="61" borderId="33" xfId="0" applyNumberFormat="1" applyFont="1" applyFill="1" applyBorder="1" applyAlignment="1" applyProtection="1">
      <alignment horizontal="center" vertical="center"/>
    </xf>
    <xf numFmtId="0" fontId="29" fillId="61" borderId="34" xfId="0" applyNumberFormat="1" applyFont="1" applyFill="1" applyBorder="1" applyAlignment="1" applyProtection="1">
      <alignment horizontal="center" vertical="center"/>
    </xf>
    <xf numFmtId="0" fontId="29" fillId="61" borderId="34" xfId="0" applyNumberFormat="1" applyFont="1" applyFill="1" applyBorder="1" applyAlignment="1" applyProtection="1">
      <alignment horizontal="left" vertical="center"/>
    </xf>
    <xf numFmtId="0" fontId="29" fillId="61" borderId="34" xfId="0" applyNumberFormat="1" applyFont="1" applyFill="1" applyBorder="1" applyAlignment="1" applyProtection="1">
      <alignment horizontal="center" vertical="center"/>
    </xf>
    <xf numFmtId="0" fontId="29" fillId="61" borderId="34" xfId="0" applyNumberFormat="1" applyFont="1" applyFill="1" applyBorder="1" applyAlignment="1" applyProtection="1">
      <alignment horizontal="left" vertical="center" wrapText="1"/>
    </xf>
    <xf numFmtId="0" fontId="30" fillId="61" borderId="34" xfId="0" applyNumberFormat="1" applyFont="1" applyFill="1" applyBorder="1" applyAlignment="1" applyProtection="1">
      <alignment horizontal="left" vertical="center"/>
    </xf>
    <xf numFmtId="3" fontId="30" fillId="61" borderId="34" xfId="0" applyNumberFormat="1" applyFont="1" applyFill="1" applyBorder="1" applyAlignment="1" applyProtection="1">
      <alignment horizontal="right" vertical="center"/>
    </xf>
    <xf numFmtId="3" fontId="30" fillId="61" borderId="34" xfId="0" applyNumberFormat="1" applyFont="1" applyFill="1" applyBorder="1" applyAlignment="1" applyProtection="1">
      <alignment horizontal="right" vertical="center"/>
    </xf>
    <xf numFmtId="3" fontId="30" fillId="61" borderId="7" xfId="0" applyNumberFormat="1" applyFont="1" applyFill="1" applyBorder="1" applyAlignment="1" applyProtection="1">
      <alignment horizontal="right" vertical="center"/>
    </xf>
    <xf numFmtId="3" fontId="29" fillId="61" borderId="34" xfId="0" applyNumberFormat="1" applyFont="1" applyFill="1" applyBorder="1" applyAlignment="1" applyProtection="1">
      <alignment horizontal="right" vertical="center"/>
    </xf>
    <xf numFmtId="3" fontId="29" fillId="61" borderId="34" xfId="0" applyNumberFormat="1" applyFont="1" applyFill="1" applyBorder="1" applyAlignment="1" applyProtection="1">
      <alignment horizontal="right" vertical="center"/>
    </xf>
    <xf numFmtId="3" fontId="29" fillId="61" borderId="7" xfId="0" applyNumberFormat="1" applyFont="1" applyFill="1" applyBorder="1" applyAlignment="1" applyProtection="1">
      <alignment horizontal="right" vertical="center"/>
    </xf>
    <xf numFmtId="164" fontId="30" fillId="61" borderId="34" xfId="0" applyNumberFormat="1" applyFont="1" applyFill="1" applyBorder="1" applyAlignment="1" applyProtection="1">
      <alignment horizontal="right" vertical="center"/>
    </xf>
    <xf numFmtId="0" fontId="29" fillId="61" borderId="2" xfId="0" applyNumberFormat="1" applyFont="1" applyFill="1" applyBorder="1" applyAlignment="1" applyProtection="1">
      <alignment horizontal="left" vertical="top"/>
    </xf>
    <xf numFmtId="0" fontId="31" fillId="61" borderId="9" xfId="0" applyNumberFormat="1" applyFont="1" applyFill="1" applyBorder="1" applyAlignment="1" applyProtection="1">
      <alignment horizontal="center" vertical="center" wrapText="1"/>
    </xf>
    <xf numFmtId="0" fontId="32" fillId="61" borderId="9" xfId="0" applyNumberFormat="1" applyFont="1" applyFill="1" applyBorder="1" applyAlignment="1" applyProtection="1">
      <alignment horizontal="left" vertical="center"/>
    </xf>
    <xf numFmtId="0" fontId="32" fillId="61" borderId="9" xfId="0" applyNumberFormat="1" applyFont="1" applyFill="1" applyBorder="1" applyAlignment="1" applyProtection="1">
      <alignment horizontal="left" vertical="center"/>
    </xf>
    <xf numFmtId="0" fontId="33" fillId="61" borderId="2" xfId="0" applyNumberFormat="1" applyFont="1" applyFill="1" applyBorder="1" applyAlignment="1" applyProtection="1">
      <alignment horizontal="center" vertical="top"/>
    </xf>
    <xf numFmtId="0" fontId="33" fillId="61" borderId="2" xfId="0" applyNumberFormat="1" applyFont="1" applyFill="1" applyBorder="1" applyAlignment="1" applyProtection="1">
      <alignment horizontal="left" vertical="center"/>
    </xf>
    <xf numFmtId="0" fontId="33" fillId="59" borderId="3" xfId="0" applyNumberFormat="1" applyFont="1" applyFill="1" applyBorder="1" applyAlignment="1" applyProtection="1">
      <alignment horizontal="left" vertical="center"/>
    </xf>
    <xf numFmtId="0" fontId="33" fillId="59" borderId="4" xfId="0" applyNumberFormat="1" applyFont="1" applyFill="1" applyBorder="1" applyAlignment="1" applyProtection="1">
      <alignment horizontal="center" vertical="center"/>
    </xf>
    <xf numFmtId="0" fontId="33" fillId="59" borderId="4" xfId="0" applyNumberFormat="1" applyFont="1" applyFill="1" applyBorder="1" applyAlignment="1" applyProtection="1">
      <alignment horizontal="left" vertical="center"/>
    </xf>
    <xf numFmtId="0" fontId="33" fillId="59" borderId="5" xfId="0" applyNumberFormat="1" applyFont="1" applyFill="1" applyBorder="1" applyAlignment="1" applyProtection="1">
      <alignment horizontal="center" vertical="center"/>
    </xf>
    <xf numFmtId="0" fontId="33" fillId="59" borderId="45" xfId="0" applyNumberFormat="1" applyFont="1" applyFill="1" applyBorder="1" applyAlignment="1" applyProtection="1">
      <alignment horizontal="left" vertical="center"/>
    </xf>
    <xf numFmtId="0" fontId="33" fillId="59" borderId="46" xfId="0" applyNumberFormat="1" applyFont="1" applyFill="1" applyBorder="1" applyAlignment="1" applyProtection="1">
      <alignment horizontal="center" vertical="center"/>
    </xf>
    <xf numFmtId="0" fontId="33" fillId="59" borderId="46" xfId="0" applyNumberFormat="1" applyFont="1" applyFill="1" applyBorder="1" applyAlignment="1" applyProtection="1">
      <alignment horizontal="left" vertical="center"/>
    </xf>
    <xf numFmtId="0" fontId="33" fillId="59" borderId="47" xfId="0" applyNumberFormat="1" applyFont="1" applyFill="1" applyBorder="1" applyAlignment="1" applyProtection="1">
      <alignment horizontal="center" vertical="center"/>
    </xf>
    <xf numFmtId="0" fontId="33" fillId="59" borderId="6" xfId="0" applyNumberFormat="1" applyFont="1" applyFill="1" applyBorder="1" applyAlignment="1" applyProtection="1">
      <alignment horizontal="center" vertical="center"/>
    </xf>
    <xf numFmtId="0" fontId="33" fillId="59" borderId="7" xfId="0" applyNumberFormat="1" applyFont="1" applyFill="1" applyBorder="1" applyAlignment="1" applyProtection="1">
      <alignment horizontal="center" vertical="center"/>
    </xf>
    <xf numFmtId="0" fontId="33" fillId="59" borderId="48" xfId="0" applyNumberFormat="1" applyFont="1" applyFill="1" applyBorder="1" applyAlignment="1" applyProtection="1">
      <alignment horizontal="right" vertical="center"/>
    </xf>
    <xf numFmtId="166" fontId="33" fillId="59" borderId="49" xfId="0" applyNumberFormat="1" applyFont="1" applyFill="1" applyBorder="1" applyAlignment="1" applyProtection="1">
      <alignment horizontal="left" vertical="center"/>
    </xf>
    <xf numFmtId="0" fontId="33" fillId="59" borderId="8" xfId="0" applyNumberFormat="1" applyFont="1" applyFill="1" applyBorder="1" applyAlignment="1" applyProtection="1">
      <alignment horizontal="center" vertical="center"/>
    </xf>
    <xf numFmtId="0" fontId="33" fillId="59" borderId="8" xfId="0" applyNumberFormat="1" applyFont="1" applyFill="1" applyBorder="1" applyAlignment="1" applyProtection="1">
      <alignment horizontal="center" vertical="center"/>
    </xf>
    <xf numFmtId="0" fontId="33" fillId="59" borderId="9" xfId="0" applyNumberFormat="1" applyFont="1" applyFill="1" applyBorder="1" applyAlignment="1" applyProtection="1">
      <alignment horizontal="center" vertical="center" wrapText="1"/>
    </xf>
    <xf numFmtId="0" fontId="33" fillId="59" borderId="7" xfId="0" applyNumberFormat="1" applyFont="1" applyFill="1" applyBorder="1" applyAlignment="1" applyProtection="1">
      <alignment horizontal="center" vertical="center" wrapText="1"/>
    </xf>
    <xf numFmtId="0" fontId="33" fillId="59" borderId="10" xfId="0" applyNumberFormat="1" applyFont="1" applyFill="1" applyBorder="1" applyAlignment="1" applyProtection="1">
      <alignment horizontal="center" vertical="center" wrapText="1"/>
    </xf>
    <xf numFmtId="0" fontId="33" fillId="59" borderId="11" xfId="0" applyNumberFormat="1" applyFont="1" applyFill="1" applyBorder="1" applyAlignment="1" applyProtection="1">
      <alignment horizontal="center" vertical="center" wrapText="1"/>
    </xf>
    <xf numFmtId="0" fontId="33" fillId="59" borderId="12" xfId="0" applyNumberFormat="1" applyFont="1" applyFill="1" applyBorder="1" applyAlignment="1" applyProtection="1">
      <alignment horizontal="center" vertical="center" wrapText="1"/>
    </xf>
    <xf numFmtId="0" fontId="33" fillId="59" borderId="13" xfId="0" applyNumberFormat="1" applyFont="1" applyFill="1" applyBorder="1" applyAlignment="1" applyProtection="1">
      <alignment horizontal="center" vertical="center" wrapText="1"/>
    </xf>
    <xf numFmtId="0" fontId="33" fillId="59" borderId="14" xfId="0" applyNumberFormat="1" applyFont="1" applyFill="1" applyBorder="1" applyAlignment="1" applyProtection="1">
      <alignment horizontal="center" vertical="center" wrapText="1"/>
    </xf>
    <xf numFmtId="0" fontId="33" fillId="59" borderId="15" xfId="0" applyNumberFormat="1" applyFont="1" applyFill="1" applyBorder="1" applyAlignment="1" applyProtection="1">
      <alignment horizontal="center" vertical="center"/>
    </xf>
    <xf numFmtId="0" fontId="33" fillId="59" borderId="16" xfId="0" applyNumberFormat="1" applyFont="1" applyFill="1" applyBorder="1" applyAlignment="1" applyProtection="1">
      <alignment horizontal="center" vertical="center"/>
    </xf>
    <xf numFmtId="0" fontId="33" fillId="61" borderId="17" xfId="0" applyNumberFormat="1" applyFont="1" applyFill="1" applyBorder="1" applyAlignment="1" applyProtection="1">
      <alignment horizontal="center" vertical="center"/>
    </xf>
    <xf numFmtId="0" fontId="33" fillId="61" borderId="18" xfId="0" applyNumberFormat="1" applyFont="1" applyFill="1" applyBorder="1" applyAlignment="1" applyProtection="1">
      <alignment horizontal="center" vertical="center"/>
    </xf>
    <xf numFmtId="0" fontId="33" fillId="61" borderId="19" xfId="0" applyNumberFormat="1" applyFont="1" applyFill="1" applyBorder="1" applyAlignment="1" applyProtection="1">
      <alignment horizontal="center" vertical="center"/>
    </xf>
    <xf numFmtId="0" fontId="33" fillId="61" borderId="20" xfId="0" applyNumberFormat="1" applyFont="1" applyFill="1" applyBorder="1" applyAlignment="1" applyProtection="1">
      <alignment horizontal="center" vertical="center"/>
    </xf>
    <xf numFmtId="0" fontId="33" fillId="61" borderId="21" xfId="0" applyNumberFormat="1" applyFont="1" applyFill="1" applyBorder="1" applyAlignment="1" applyProtection="1">
      <alignment horizontal="center" vertical="center"/>
    </xf>
    <xf numFmtId="0" fontId="34" fillId="61" borderId="22" xfId="0" applyNumberFormat="1" applyFont="1" applyFill="1" applyBorder="1" applyAlignment="1" applyProtection="1">
      <alignment horizontal="center" vertical="center"/>
    </xf>
    <xf numFmtId="0" fontId="34" fillId="61" borderId="23" xfId="0" applyNumberFormat="1" applyFont="1" applyFill="1" applyBorder="1" applyAlignment="1" applyProtection="1">
      <alignment horizontal="center" vertical="center"/>
    </xf>
    <xf numFmtId="0" fontId="33" fillId="61" borderId="24" xfId="0" applyNumberFormat="1" applyFont="1" applyFill="1" applyBorder="1" applyAlignment="1" applyProtection="1">
      <alignment horizontal="center" vertical="center"/>
    </xf>
    <xf numFmtId="0" fontId="34" fillId="54" borderId="33" xfId="0" applyNumberFormat="1" applyFont="1" applyFill="1" applyBorder="1" applyAlignment="1" applyProtection="1">
      <alignment horizontal="center" vertical="center"/>
    </xf>
    <xf numFmtId="0" fontId="35" fillId="54" borderId="34" xfId="0" applyNumberFormat="1" applyFont="1" applyFill="1" applyBorder="1" applyAlignment="1" applyProtection="1">
      <alignment horizontal="left" vertical="center"/>
    </xf>
    <xf numFmtId="3" fontId="35" fillId="54" borderId="34" xfId="0" applyNumberFormat="1" applyFont="1" applyFill="1" applyBorder="1" applyAlignment="1" applyProtection="1">
      <alignment horizontal="right" vertical="center"/>
    </xf>
    <xf numFmtId="164" fontId="35" fillId="54" borderId="34" xfId="0" applyNumberFormat="1" applyFont="1" applyFill="1" applyBorder="1" applyAlignment="1" applyProtection="1">
      <alignment horizontal="right" vertical="center"/>
    </xf>
    <xf numFmtId="164" fontId="35" fillId="54" borderId="7" xfId="0" applyNumberFormat="1" applyFont="1" applyFill="1" applyBorder="1" applyAlignment="1" applyProtection="1">
      <alignment horizontal="right" vertical="center"/>
    </xf>
    <xf numFmtId="4" fontId="35" fillId="54" borderId="34" xfId="0" applyNumberFormat="1" applyFont="1" applyFill="1" applyBorder="1" applyAlignment="1" applyProtection="1">
      <alignment horizontal="right" vertical="center"/>
    </xf>
    <xf numFmtId="0" fontId="36" fillId="54" borderId="34" xfId="0" applyNumberFormat="1" applyFont="1" applyFill="1" applyBorder="1" applyAlignment="1" applyProtection="1">
      <alignment horizontal="left" vertical="center"/>
    </xf>
    <xf numFmtId="4" fontId="36" fillId="54" borderId="34" xfId="0" applyNumberFormat="1" applyFont="1" applyFill="1" applyBorder="1" applyAlignment="1" applyProtection="1">
      <alignment horizontal="right" vertical="center"/>
    </xf>
    <xf numFmtId="3" fontId="36" fillId="54" borderId="34" xfId="0" applyNumberFormat="1" applyFont="1" applyFill="1" applyBorder="1" applyAlignment="1" applyProtection="1">
      <alignment horizontal="right" vertical="center"/>
    </xf>
    <xf numFmtId="0" fontId="34" fillId="61" borderId="28" xfId="0" applyNumberFormat="1" applyFont="1" applyFill="1" applyBorder="1" applyAlignment="1" applyProtection="1">
      <alignment horizontal="center" vertical="center"/>
    </xf>
    <xf numFmtId="0" fontId="34" fillId="61" borderId="29" xfId="0" applyNumberFormat="1" applyFont="1" applyFill="1" applyBorder="1" applyAlignment="1" applyProtection="1">
      <alignment horizontal="center" vertical="center"/>
    </xf>
    <xf numFmtId="0" fontId="34" fillId="61" borderId="30" xfId="0" applyNumberFormat="1" applyFont="1" applyFill="1" applyBorder="1" applyAlignment="1" applyProtection="1">
      <alignment horizontal="center" vertical="center"/>
    </xf>
    <xf numFmtId="0" fontId="34" fillId="61" borderId="31" xfId="0" applyNumberFormat="1" applyFont="1" applyFill="1" applyBorder="1" applyAlignment="1" applyProtection="1">
      <alignment horizontal="center" vertical="center"/>
    </xf>
    <xf numFmtId="164" fontId="34" fillId="61" borderId="32" xfId="0" applyNumberFormat="1" applyFont="1" applyFill="1" applyBorder="1" applyAlignment="1" applyProtection="1">
      <alignment horizontal="center" vertical="center"/>
    </xf>
    <xf numFmtId="0" fontId="34" fillId="61" borderId="18" xfId="0" applyNumberFormat="1" applyFont="1" applyFill="1" applyBorder="1" applyAlignment="1" applyProtection="1">
      <alignment horizontal="center" vertical="center"/>
    </xf>
    <xf numFmtId="0" fontId="34" fillId="61" borderId="19" xfId="0" applyNumberFormat="1" applyFont="1" applyFill="1" applyBorder="1" applyAlignment="1" applyProtection="1">
      <alignment horizontal="center" vertical="center"/>
    </xf>
    <xf numFmtId="0" fontId="34" fillId="61" borderId="24" xfId="0" applyNumberFormat="1" applyFont="1" applyFill="1" applyBorder="1" applyAlignment="1" applyProtection="1">
      <alignment horizontal="center" vertical="center"/>
    </xf>
    <xf numFmtId="164" fontId="34" fillId="61" borderId="21" xfId="0" applyNumberFormat="1" applyFont="1" applyFill="1" applyBorder="1" applyAlignment="1" applyProtection="1">
      <alignment horizontal="center" vertical="center"/>
    </xf>
    <xf numFmtId="0" fontId="34" fillId="54" borderId="34" xfId="0" applyNumberFormat="1" applyFont="1" applyFill="1" applyBorder="1" applyAlignment="1" applyProtection="1">
      <alignment horizontal="left" vertical="center" wrapText="1"/>
    </xf>
    <xf numFmtId="4" fontId="34" fillId="54" borderId="34" xfId="0" applyNumberFormat="1" applyFont="1" applyFill="1" applyBorder="1" applyAlignment="1" applyProtection="1">
      <alignment horizontal="right" vertical="center"/>
    </xf>
    <xf numFmtId="3" fontId="34" fillId="54" borderId="34" xfId="0" applyNumberFormat="1" applyFont="1" applyFill="1" applyBorder="1" applyAlignment="1" applyProtection="1">
      <alignment horizontal="right" vertical="center"/>
    </xf>
    <xf numFmtId="164" fontId="34" fillId="54" borderId="7" xfId="0" applyNumberFormat="1" applyFont="1" applyFill="1" applyBorder="1" applyAlignment="1" applyProtection="1">
      <alignment horizontal="right" vertical="center"/>
    </xf>
    <xf numFmtId="0" fontId="34" fillId="54" borderId="50" xfId="0" applyNumberFormat="1" applyFont="1" applyFill="1" applyBorder="1" applyAlignment="1" applyProtection="1">
      <alignment horizontal="center" vertical="center"/>
    </xf>
    <xf numFmtId="0" fontId="34" fillId="54" borderId="51" xfId="0" applyNumberFormat="1" applyFont="1" applyFill="1" applyBorder="1" applyAlignment="1" applyProtection="1">
      <alignment horizontal="left" vertical="center" wrapText="1"/>
    </xf>
    <xf numFmtId="0" fontId="34" fillId="0" borderId="52" xfId="0" applyFont="1" applyBorder="1"/>
    <xf numFmtId="0" fontId="34" fillId="54" borderId="52" xfId="0" applyNumberFormat="1" applyFont="1" applyFill="1" applyBorder="1" applyAlignment="1" applyProtection="1">
      <alignment horizontal="left" vertical="center" wrapText="1"/>
    </xf>
    <xf numFmtId="0" fontId="33" fillId="0" borderId="52" xfId="0" applyFont="1" applyBorder="1"/>
    <xf numFmtId="4" fontId="33" fillId="54" borderId="34" xfId="0" applyNumberFormat="1" applyFont="1" applyFill="1" applyBorder="1" applyAlignment="1" applyProtection="1">
      <alignment horizontal="right" vertical="center"/>
    </xf>
    <xf numFmtId="3" fontId="33" fillId="54" borderId="34" xfId="0" applyNumberFormat="1" applyFont="1" applyFill="1" applyBorder="1" applyAlignment="1" applyProtection="1">
      <alignment horizontal="right" vertical="center"/>
    </xf>
    <xf numFmtId="0" fontId="34" fillId="54" borderId="52" xfId="0" applyNumberFormat="1" applyFont="1" applyFill="1" applyBorder="1" applyAlignment="1" applyProtection="1">
      <alignment horizontal="center" vertical="center"/>
    </xf>
    <xf numFmtId="0" fontId="33" fillId="54" borderId="34" xfId="0" applyNumberFormat="1" applyFont="1" applyFill="1" applyBorder="1" applyAlignment="1" applyProtection="1">
      <alignment horizontal="left" vertical="center" wrapText="1"/>
    </xf>
    <xf numFmtId="164" fontId="33" fillId="54" borderId="7" xfId="0" applyNumberFormat="1" applyFont="1" applyFill="1" applyBorder="1" applyAlignment="1" applyProtection="1">
      <alignment horizontal="right" vertical="center"/>
    </xf>
    <xf numFmtId="0" fontId="34" fillId="61" borderId="53" xfId="0" applyNumberFormat="1" applyFont="1" applyFill="1" applyBorder="1" applyAlignment="1" applyProtection="1">
      <alignment horizontal="left" vertical="top"/>
    </xf>
    <xf numFmtId="0" fontId="37" fillId="61" borderId="2" xfId="0" applyNumberFormat="1" applyFont="1" applyFill="1" applyBorder="1" applyAlignment="1" applyProtection="1">
      <alignment horizontal="left" vertical="top"/>
    </xf>
    <xf numFmtId="0" fontId="38" fillId="61" borderId="2" xfId="0" applyNumberFormat="1" applyFont="1" applyFill="1" applyBorder="1" applyAlignment="1" applyProtection="1">
      <alignment wrapText="1"/>
      <protection locked="0"/>
    </xf>
    <xf numFmtId="0" fontId="39" fillId="61" borderId="54" xfId="0" applyNumberFormat="1" applyFont="1" applyFill="1" applyBorder="1" applyAlignment="1" applyProtection="1">
      <alignment horizontal="center" vertical="center"/>
    </xf>
    <xf numFmtId="0" fontId="40" fillId="61" borderId="9" xfId="0" applyNumberFormat="1" applyFont="1" applyFill="1" applyBorder="1" applyAlignment="1" applyProtection="1">
      <alignment horizontal="left" vertical="center"/>
    </xf>
    <xf numFmtId="0" fontId="39" fillId="61" borderId="55" xfId="0" applyNumberFormat="1" applyFont="1" applyFill="1" applyBorder="1" applyAlignment="1" applyProtection="1">
      <alignment horizontal="center" vertical="center"/>
    </xf>
    <xf numFmtId="0" fontId="39" fillId="61" borderId="56" xfId="0" applyNumberFormat="1" applyFont="1" applyFill="1" applyBorder="1" applyAlignment="1" applyProtection="1">
      <alignment horizontal="center" vertical="center"/>
    </xf>
    <xf numFmtId="0" fontId="40" fillId="61" borderId="57" xfId="0" applyNumberFormat="1" applyFont="1" applyFill="1" applyBorder="1" applyAlignment="1" applyProtection="1">
      <alignment horizontal="left" vertical="center"/>
    </xf>
    <xf numFmtId="0" fontId="40" fillId="61" borderId="58" xfId="0" applyNumberFormat="1" applyFont="1" applyFill="1" applyBorder="1" applyAlignment="1" applyProtection="1">
      <alignment horizontal="left" vertical="center"/>
    </xf>
    <xf numFmtId="0" fontId="40" fillId="61" borderId="59" xfId="0" applyNumberFormat="1" applyFont="1" applyFill="1" applyBorder="1" applyAlignment="1" applyProtection="1">
      <alignment horizontal="left" vertical="center"/>
    </xf>
    <xf numFmtId="0" fontId="40" fillId="61" borderId="2" xfId="0" applyNumberFormat="1" applyFont="1" applyFill="1" applyBorder="1" applyAlignment="1" applyProtection="1">
      <alignment horizontal="left" vertical="center"/>
    </xf>
    <xf numFmtId="0" fontId="39" fillId="61" borderId="60" xfId="0" applyNumberFormat="1" applyFont="1" applyFill="1" applyBorder="1" applyAlignment="1" applyProtection="1">
      <alignment horizontal="center" vertical="center"/>
    </xf>
    <xf numFmtId="0" fontId="39" fillId="61" borderId="61" xfId="0" applyNumberFormat="1" applyFont="1" applyFill="1" applyBorder="1" applyAlignment="1" applyProtection="1">
      <alignment horizontal="center" vertical="center"/>
    </xf>
    <xf numFmtId="0" fontId="39" fillId="61" borderId="62" xfId="0" applyNumberFormat="1" applyFont="1" applyFill="1" applyBorder="1" applyAlignment="1" applyProtection="1">
      <alignment horizontal="center" vertical="center"/>
    </xf>
    <xf numFmtId="0" fontId="39" fillId="61" borderId="63" xfId="0" applyNumberFormat="1" applyFont="1" applyFill="1" applyBorder="1" applyAlignment="1" applyProtection="1">
      <alignment horizontal="center" vertical="center"/>
    </xf>
    <xf numFmtId="0" fontId="39" fillId="61" borderId="64" xfId="0" applyNumberFormat="1" applyFont="1" applyFill="1" applyBorder="1" applyAlignment="1" applyProtection="1">
      <alignment horizontal="center" vertical="center"/>
    </xf>
    <xf numFmtId="0" fontId="39" fillId="61" borderId="65" xfId="0" applyNumberFormat="1" applyFont="1" applyFill="1" applyBorder="1" applyAlignment="1" applyProtection="1">
      <alignment horizontal="center" vertical="center"/>
    </xf>
    <xf numFmtId="0" fontId="38" fillId="0" borderId="0" xfId="0" applyFont="1"/>
    <xf numFmtId="0" fontId="41" fillId="0" borderId="0" xfId="0" applyFont="1"/>
    <xf numFmtId="0" fontId="0" fillId="61" borderId="2" xfId="0" applyNumberFormat="1" applyFont="1" applyFill="1" applyBorder="1" applyAlignment="1" applyProtection="1">
      <alignment wrapText="1"/>
      <protection locked="0"/>
    </xf>
    <xf numFmtId="0" fontId="42" fillId="61" borderId="2" xfId="0" applyNumberFormat="1" applyFont="1" applyFill="1" applyBorder="1" applyAlignment="1" applyProtection="1">
      <alignment horizontal="left" vertical="top"/>
    </xf>
    <xf numFmtId="0" fontId="41" fillId="61" borderId="2" xfId="0" applyNumberFormat="1" applyFont="1" applyFill="1" applyBorder="1" applyAlignment="1" applyProtection="1">
      <alignment wrapText="1"/>
      <protection locked="0"/>
    </xf>
    <xf numFmtId="0" fontId="43" fillId="61" borderId="2" xfId="0" applyNumberFormat="1" applyFont="1" applyFill="1" applyBorder="1" applyAlignment="1" applyProtection="1">
      <alignment horizontal="center" vertical="top"/>
    </xf>
    <xf numFmtId="0" fontId="44" fillId="61" borderId="2" xfId="0" applyNumberFormat="1" applyFont="1" applyFill="1" applyBorder="1" applyAlignment="1" applyProtection="1">
      <alignment horizontal="left" vertical="center"/>
    </xf>
    <xf numFmtId="0" fontId="1" fillId="61" borderId="2" xfId="0" applyNumberFormat="1" applyFont="1" applyFill="1" applyBorder="1" applyAlignment="1" applyProtection="1">
      <alignment horizontal="left" vertical="top"/>
    </xf>
    <xf numFmtId="0" fontId="44" fillId="61" borderId="2" xfId="0" applyNumberFormat="1" applyFont="1" applyFill="1" applyBorder="1" applyAlignment="1" applyProtection="1">
      <alignment horizontal="right" vertical="center"/>
    </xf>
    <xf numFmtId="0" fontId="43" fillId="59" borderId="3" xfId="0" applyNumberFormat="1" applyFont="1" applyFill="1" applyBorder="1" applyAlignment="1" applyProtection="1">
      <alignment horizontal="left" vertical="center" wrapText="1"/>
    </xf>
    <xf numFmtId="0" fontId="43" fillId="59" borderId="4" xfId="0" applyNumberFormat="1" applyFont="1" applyFill="1" applyBorder="1" applyAlignment="1" applyProtection="1">
      <alignment horizontal="center" vertical="center" wrapText="1"/>
    </xf>
    <xf numFmtId="0" fontId="43" fillId="59" borderId="4" xfId="0" applyNumberFormat="1" applyFont="1" applyFill="1" applyBorder="1" applyAlignment="1" applyProtection="1">
      <alignment horizontal="left" vertical="center" wrapText="1"/>
    </xf>
    <xf numFmtId="0" fontId="43" fillId="59" borderId="5" xfId="0" applyNumberFormat="1" applyFont="1" applyFill="1" applyBorder="1" applyAlignment="1" applyProtection="1">
      <alignment horizontal="center" vertical="center" wrapText="1"/>
    </xf>
    <xf numFmtId="0" fontId="43" fillId="59" borderId="45" xfId="0" applyNumberFormat="1" applyFont="1" applyFill="1" applyBorder="1" applyAlignment="1" applyProtection="1">
      <alignment horizontal="left" vertical="center" wrapText="1"/>
    </xf>
    <xf numFmtId="0" fontId="43" fillId="59" borderId="46" xfId="0" applyNumberFormat="1" applyFont="1" applyFill="1" applyBorder="1" applyAlignment="1" applyProtection="1">
      <alignment horizontal="center" vertical="center" wrapText="1"/>
    </xf>
    <xf numFmtId="0" fontId="43" fillId="59" borderId="46" xfId="0" applyNumberFormat="1" applyFont="1" applyFill="1" applyBorder="1" applyAlignment="1" applyProtection="1">
      <alignment horizontal="left" vertical="center" wrapText="1"/>
    </xf>
    <xf numFmtId="0" fontId="43" fillId="59" borderId="47" xfId="0" applyNumberFormat="1" applyFont="1" applyFill="1" applyBorder="1" applyAlignment="1" applyProtection="1">
      <alignment horizontal="center" vertical="center" wrapText="1"/>
    </xf>
    <xf numFmtId="0" fontId="43" fillId="59" borderId="66" xfId="0" applyNumberFormat="1" applyFont="1" applyFill="1" applyBorder="1" applyAlignment="1" applyProtection="1">
      <alignment horizontal="center" vertical="center" wrapText="1"/>
    </xf>
    <xf numFmtId="0" fontId="43" fillId="59" borderId="34" xfId="0" applyNumberFormat="1" applyFont="1" applyFill="1" applyBorder="1" applyAlignment="1" applyProtection="1">
      <alignment horizontal="center" vertical="center" wrapText="1"/>
    </xf>
    <xf numFmtId="0" fontId="43" fillId="59" borderId="67" xfId="0" applyNumberFormat="1" applyFont="1" applyFill="1" applyBorder="1" applyAlignment="1" applyProtection="1">
      <alignment horizontal="center" vertical="center" wrapText="1"/>
    </xf>
    <xf numFmtId="0" fontId="43" fillId="59" borderId="8" xfId="0" applyNumberFormat="1" applyFont="1" applyFill="1" applyBorder="1" applyAlignment="1" applyProtection="1">
      <alignment horizontal="center" vertical="center"/>
    </xf>
    <xf numFmtId="0" fontId="43" fillId="59" borderId="68" xfId="0" applyNumberFormat="1" applyFont="1" applyFill="1" applyBorder="1" applyAlignment="1" applyProtection="1">
      <alignment horizontal="center" vertical="center"/>
    </xf>
    <xf numFmtId="0" fontId="43" fillId="59" borderId="10" xfId="0" applyNumberFormat="1" applyFont="1" applyFill="1" applyBorder="1" applyAlignment="1" applyProtection="1">
      <alignment horizontal="center" vertical="center" wrapText="1"/>
    </xf>
    <xf numFmtId="0" fontId="43" fillId="59" borderId="69" xfId="0" applyNumberFormat="1" applyFont="1" applyFill="1" applyBorder="1" applyAlignment="1" applyProtection="1">
      <alignment horizontal="center" vertical="center" wrapText="1"/>
    </xf>
    <xf numFmtId="0" fontId="43" fillId="59" borderId="13" xfId="0" applyNumberFormat="1" applyFont="1" applyFill="1" applyBorder="1" applyAlignment="1" applyProtection="1">
      <alignment horizontal="center" vertical="center" wrapText="1"/>
    </xf>
    <xf numFmtId="0" fontId="43" fillId="59" borderId="12" xfId="0" applyNumberFormat="1" applyFont="1" applyFill="1" applyBorder="1" applyAlignment="1" applyProtection="1">
      <alignment horizontal="center" vertical="center" wrapText="1"/>
    </xf>
    <xf numFmtId="0" fontId="43" fillId="59" borderId="70" xfId="0" applyNumberFormat="1" applyFont="1" applyFill="1" applyBorder="1" applyAlignment="1" applyProtection="1">
      <alignment horizontal="center" vertical="center" wrapText="1"/>
    </xf>
    <xf numFmtId="0" fontId="43" fillId="59" borderId="71" xfId="0" applyNumberFormat="1" applyFont="1" applyFill="1" applyBorder="1" applyAlignment="1" applyProtection="1">
      <alignment horizontal="center" vertical="center" wrapText="1"/>
    </xf>
    <xf numFmtId="0" fontId="43" fillId="59" borderId="6" xfId="0" applyNumberFormat="1" applyFont="1" applyFill="1" applyBorder="1" applyAlignment="1" applyProtection="1">
      <alignment horizontal="center" vertical="center"/>
    </xf>
    <xf numFmtId="0" fontId="43" fillId="59" borderId="15" xfId="0" applyNumberFormat="1" applyFont="1" applyFill="1" applyBorder="1" applyAlignment="1" applyProtection="1">
      <alignment horizontal="center" vertical="center"/>
    </xf>
    <xf numFmtId="0" fontId="43" fillId="59" borderId="16" xfId="0" applyNumberFormat="1" applyFont="1" applyFill="1" applyBorder="1" applyAlignment="1" applyProtection="1">
      <alignment horizontal="center" vertical="center"/>
    </xf>
    <xf numFmtId="0" fontId="6" fillId="61" borderId="17" xfId="0" applyNumberFormat="1" applyFont="1" applyFill="1" applyBorder="1" applyAlignment="1" applyProtection="1">
      <alignment horizontal="center" vertical="center" wrapText="1"/>
    </xf>
    <xf numFmtId="0" fontId="6" fillId="61" borderId="18" xfId="0" applyNumberFormat="1" applyFont="1" applyFill="1" applyBorder="1" applyAlignment="1" applyProtection="1">
      <alignment horizontal="center" vertical="center"/>
    </xf>
    <xf numFmtId="0" fontId="6" fillId="61" borderId="19" xfId="0" applyNumberFormat="1" applyFont="1" applyFill="1" applyBorder="1" applyAlignment="1" applyProtection="1">
      <alignment horizontal="center" vertical="center"/>
    </xf>
    <xf numFmtId="0" fontId="6" fillId="61" borderId="20" xfId="0" applyNumberFormat="1" applyFont="1" applyFill="1" applyBorder="1" applyAlignment="1" applyProtection="1">
      <alignment horizontal="center" vertical="center"/>
    </xf>
    <xf numFmtId="0" fontId="6" fillId="61" borderId="72" xfId="0" applyNumberFormat="1" applyFont="1" applyFill="1" applyBorder="1" applyAlignment="1" applyProtection="1">
      <alignment horizontal="center" vertical="center"/>
    </xf>
    <xf numFmtId="0" fontId="45" fillId="61" borderId="33" xfId="0" applyNumberFormat="1" applyFont="1" applyFill="1" applyBorder="1" applyAlignment="1" applyProtection="1">
      <alignment horizontal="center" vertical="center"/>
    </xf>
    <xf numFmtId="0" fontId="45" fillId="61" borderId="34" xfId="0" applyNumberFormat="1" applyFont="1" applyFill="1" applyBorder="1" applyAlignment="1" applyProtection="1">
      <alignment horizontal="left" vertical="center" wrapText="1"/>
    </xf>
    <xf numFmtId="0" fontId="45" fillId="61" borderId="34" xfId="0" applyNumberFormat="1" applyFont="1" applyFill="1" applyBorder="1" applyAlignment="1" applyProtection="1">
      <alignment horizontal="left" vertical="center"/>
    </xf>
    <xf numFmtId="0" fontId="46" fillId="61" borderId="34" xfId="0" applyNumberFormat="1" applyFont="1" applyFill="1" applyBorder="1" applyAlignment="1" applyProtection="1">
      <alignment horizontal="right" vertical="center"/>
    </xf>
    <xf numFmtId="3" fontId="46" fillId="61" borderId="34" xfId="0" applyNumberFormat="1" applyFont="1" applyFill="1" applyBorder="1" applyAlignment="1" applyProtection="1">
      <alignment horizontal="right" vertical="center"/>
    </xf>
    <xf numFmtId="1" fontId="46" fillId="61" borderId="34" xfId="0" applyNumberFormat="1" applyFont="1" applyFill="1" applyBorder="1" applyAlignment="1" applyProtection="1">
      <alignment horizontal="right" vertical="center"/>
    </xf>
    <xf numFmtId="3" fontId="46" fillId="61" borderId="7" xfId="0" applyNumberFormat="1" applyFont="1" applyFill="1" applyBorder="1" applyAlignment="1" applyProtection="1">
      <alignment horizontal="right" vertical="center" wrapText="1"/>
    </xf>
    <xf numFmtId="3" fontId="47" fillId="61" borderId="34" xfId="0" applyNumberFormat="1" applyFont="1" applyFill="1" applyBorder="1" applyAlignment="1" applyProtection="1">
      <alignment horizontal="right" vertical="center"/>
    </xf>
    <xf numFmtId="0" fontId="45" fillId="61" borderId="73" xfId="0" applyNumberFormat="1" applyFont="1" applyFill="1" applyBorder="1" applyAlignment="1" applyProtection="1">
      <alignment horizontal="right" vertical="center"/>
    </xf>
    <xf numFmtId="0" fontId="47" fillId="61" borderId="34" xfId="0" applyNumberFormat="1" applyFont="1" applyFill="1" applyBorder="1" applyAlignment="1" applyProtection="1">
      <alignment horizontal="right" vertical="center"/>
    </xf>
    <xf numFmtId="0" fontId="45" fillId="61" borderId="2" xfId="0" applyNumberFormat="1" applyFont="1" applyFill="1" applyBorder="1" applyAlignment="1" applyProtection="1">
      <alignment horizontal="right" vertical="center"/>
    </xf>
    <xf numFmtId="3" fontId="48" fillId="61" borderId="34" xfId="0" applyNumberFormat="1" applyFont="1" applyFill="1" applyBorder="1" applyAlignment="1" applyProtection="1">
      <alignment horizontal="right" vertical="center"/>
    </xf>
    <xf numFmtId="0" fontId="45" fillId="61" borderId="34" xfId="0" applyNumberFormat="1" applyFont="1" applyFill="1" applyBorder="1" applyAlignment="1" applyProtection="1">
      <alignment horizontal="right" vertical="center"/>
    </xf>
    <xf numFmtId="3" fontId="49" fillId="61" borderId="34" xfId="0" applyNumberFormat="1" applyFont="1" applyFill="1" applyBorder="1" applyAlignment="1" applyProtection="1">
      <alignment horizontal="right" vertical="center"/>
    </xf>
    <xf numFmtId="0" fontId="45" fillId="61" borderId="7" xfId="0" applyNumberFormat="1" applyFont="1" applyFill="1" applyBorder="1" applyAlignment="1" applyProtection="1">
      <alignment horizontal="right" vertical="center" wrapText="1"/>
    </xf>
    <xf numFmtId="0" fontId="50" fillId="61" borderId="19" xfId="0" applyNumberFormat="1" applyFont="1" applyFill="1" applyBorder="1" applyAlignment="1" applyProtection="1">
      <alignment horizontal="center" vertical="center"/>
    </xf>
    <xf numFmtId="0" fontId="50" fillId="61" borderId="18" xfId="0" applyNumberFormat="1" applyFont="1" applyFill="1" applyBorder="1" applyAlignment="1" applyProtection="1">
      <alignment horizontal="center" vertical="center"/>
    </xf>
    <xf numFmtId="0" fontId="50" fillId="61" borderId="20" xfId="0" applyNumberFormat="1" applyFont="1" applyFill="1" applyBorder="1" applyAlignment="1" applyProtection="1">
      <alignment horizontal="center" vertical="center"/>
    </xf>
    <xf numFmtId="0" fontId="42" fillId="61" borderId="53" xfId="0" applyNumberFormat="1" applyFont="1" applyFill="1" applyBorder="1" applyAlignment="1" applyProtection="1">
      <alignment horizontal="left" vertical="top"/>
    </xf>
    <xf numFmtId="0" fontId="6" fillId="61" borderId="9" xfId="0" applyNumberFormat="1" applyFont="1" applyFill="1" applyBorder="1" applyAlignment="1" applyProtection="1">
      <alignment horizontal="center" vertical="center" wrapText="1"/>
    </xf>
    <xf numFmtId="0" fontId="7" fillId="61" borderId="9" xfId="0" applyNumberFormat="1" applyFont="1" applyFill="1" applyBorder="1" applyAlignment="1" applyProtection="1">
      <alignment horizontal="left" vertical="center"/>
    </xf>
    <xf numFmtId="0" fontId="7" fillId="61" borderId="9" xfId="0" applyNumberFormat="1" applyFont="1" applyFill="1" applyBorder="1" applyAlignment="1" applyProtection="1">
      <alignment horizontal="left" vertical="center"/>
    </xf>
    <xf numFmtId="0" fontId="51" fillId="61" borderId="2" xfId="0" applyNumberFormat="1" applyFont="1" applyFill="1" applyBorder="1" applyAlignment="1" applyProtection="1">
      <alignment horizontal="left" vertical="top"/>
    </xf>
    <xf numFmtId="0" fontId="52" fillId="61" borderId="2" xfId="0" applyNumberFormat="1" applyFont="1" applyFill="1" applyBorder="1" applyAlignment="1" applyProtection="1">
      <alignment horizontal="center" vertical="top"/>
    </xf>
    <xf numFmtId="0" fontId="53" fillId="61" borderId="2" xfId="0" applyNumberFormat="1" applyFont="1" applyFill="1" applyBorder="1" applyAlignment="1" applyProtection="1">
      <alignment horizontal="left" vertical="center"/>
    </xf>
    <xf numFmtId="0" fontId="51" fillId="61" borderId="2" xfId="0" applyNumberFormat="1" applyFont="1" applyFill="1" applyBorder="1" applyAlignment="1" applyProtection="1">
      <alignment horizontal="left" vertical="top"/>
    </xf>
    <xf numFmtId="0" fontId="53" fillId="61" borderId="38" xfId="0" applyNumberFormat="1" applyFont="1" applyFill="1" applyBorder="1" applyAlignment="1" applyProtection="1">
      <alignment horizontal="center" vertical="center" wrapText="1"/>
    </xf>
    <xf numFmtId="0" fontId="53" fillId="61" borderId="39" xfId="0" applyNumberFormat="1" applyFont="1" applyFill="1" applyBorder="1" applyAlignment="1" applyProtection="1">
      <alignment horizontal="center" vertical="center" wrapText="1"/>
    </xf>
    <xf numFmtId="0" fontId="53" fillId="61" borderId="39" xfId="0" applyNumberFormat="1" applyFont="1" applyFill="1" applyBorder="1" applyAlignment="1" applyProtection="1">
      <alignment horizontal="center" vertical="center"/>
    </xf>
    <xf numFmtId="0" fontId="53" fillId="61" borderId="40" xfId="0" applyNumberFormat="1" applyFont="1" applyFill="1" applyBorder="1" applyAlignment="1" applyProtection="1">
      <alignment horizontal="center" vertical="center"/>
    </xf>
    <xf numFmtId="0" fontId="53" fillId="61" borderId="9" xfId="0" applyNumberFormat="1" applyFont="1" applyFill="1" applyBorder="1" applyAlignment="1" applyProtection="1">
      <alignment horizontal="center" vertical="center" wrapText="1"/>
    </xf>
    <xf numFmtId="0" fontId="53" fillId="61" borderId="9" xfId="0" applyNumberFormat="1" applyFont="1" applyFill="1" applyBorder="1" applyAlignment="1" applyProtection="1">
      <alignment horizontal="center" vertical="center"/>
    </xf>
    <xf numFmtId="0" fontId="53" fillId="61" borderId="9" xfId="0" applyNumberFormat="1" applyFont="1" applyFill="1" applyBorder="1" applyAlignment="1" applyProtection="1">
      <alignment horizontal="center" vertical="center"/>
    </xf>
    <xf numFmtId="0" fontId="53" fillId="61" borderId="41" xfId="0" applyNumberFormat="1" applyFont="1" applyFill="1" applyBorder="1" applyAlignment="1" applyProtection="1">
      <alignment horizontal="center" vertical="center"/>
    </xf>
    <xf numFmtId="0" fontId="51" fillId="61" borderId="9" xfId="0" applyNumberFormat="1" applyFont="1" applyFill="1" applyBorder="1" applyAlignment="1" applyProtection="1">
      <alignment horizontal="center" vertical="center" wrapText="1"/>
    </xf>
    <xf numFmtId="0" fontId="51" fillId="61" borderId="9" xfId="0" applyNumberFormat="1" applyFont="1" applyFill="1" applyBorder="1" applyAlignment="1" applyProtection="1">
      <alignment horizontal="center" vertical="center" wrapText="1"/>
    </xf>
    <xf numFmtId="0" fontId="51" fillId="61" borderId="41" xfId="0" applyNumberFormat="1" applyFont="1" applyFill="1" applyBorder="1" applyAlignment="1" applyProtection="1">
      <alignment horizontal="center" vertical="center" wrapText="1"/>
    </xf>
    <xf numFmtId="0" fontId="37" fillId="61" borderId="33" xfId="0" applyNumberFormat="1" applyFont="1" applyFill="1" applyBorder="1" applyAlignment="1" applyProtection="1">
      <alignment horizontal="center" vertical="center"/>
    </xf>
    <xf numFmtId="0" fontId="37" fillId="61" borderId="34" xfId="0" applyNumberFormat="1" applyFont="1" applyFill="1" applyBorder="1" applyAlignment="1" applyProtection="1">
      <alignment horizontal="center" vertical="center"/>
    </xf>
    <xf numFmtId="0" fontId="37" fillId="61" borderId="34" xfId="0" applyNumberFormat="1" applyFont="1" applyFill="1" applyBorder="1" applyAlignment="1" applyProtection="1">
      <alignment horizontal="left" vertical="center" wrapText="1"/>
    </xf>
    <xf numFmtId="0" fontId="37" fillId="61" borderId="34" xfId="0" applyNumberFormat="1" applyFont="1" applyFill="1" applyBorder="1" applyAlignment="1" applyProtection="1">
      <alignment horizontal="left" vertical="center" wrapText="1"/>
    </xf>
    <xf numFmtId="0" fontId="37" fillId="61" borderId="34" xfId="0" applyNumberFormat="1" applyFont="1" applyFill="1" applyBorder="1" applyAlignment="1" applyProtection="1">
      <alignment horizontal="left" vertical="center"/>
    </xf>
    <xf numFmtId="164" fontId="37" fillId="61" borderId="34" xfId="0" applyNumberFormat="1" applyFont="1" applyFill="1" applyBorder="1" applyAlignment="1" applyProtection="1">
      <alignment horizontal="right" vertical="center"/>
    </xf>
    <xf numFmtId="3" fontId="37" fillId="61" borderId="34" xfId="0" applyNumberFormat="1" applyFont="1" applyFill="1" applyBorder="1" applyAlignment="1" applyProtection="1">
      <alignment horizontal="right" vertical="center"/>
    </xf>
    <xf numFmtId="3" fontId="37" fillId="61" borderId="34" xfId="0" applyNumberFormat="1" applyFont="1" applyFill="1" applyBorder="1" applyAlignment="1" applyProtection="1">
      <alignment horizontal="right" vertical="center"/>
    </xf>
    <xf numFmtId="3" fontId="37" fillId="61" borderId="7" xfId="0" applyNumberFormat="1" applyFont="1" applyFill="1" applyBorder="1" applyAlignment="1" applyProtection="1">
      <alignment horizontal="right" vertical="center"/>
    </xf>
    <xf numFmtId="3" fontId="52" fillId="61" borderId="34" xfId="0" applyNumberFormat="1" applyFont="1" applyFill="1" applyBorder="1" applyAlignment="1" applyProtection="1">
      <alignment horizontal="right" vertical="center"/>
    </xf>
    <xf numFmtId="3" fontId="52" fillId="61" borderId="34" xfId="0" applyNumberFormat="1" applyFont="1" applyFill="1" applyBorder="1" applyAlignment="1" applyProtection="1">
      <alignment horizontal="right" vertical="center"/>
    </xf>
    <xf numFmtId="0" fontId="37" fillId="61" borderId="50" xfId="0" applyNumberFormat="1" applyFont="1" applyFill="1" applyBorder="1" applyAlignment="1" applyProtection="1">
      <alignment horizontal="center" vertical="center"/>
    </xf>
    <xf numFmtId="0" fontId="37" fillId="61" borderId="51" xfId="0" applyNumberFormat="1" applyFont="1" applyFill="1" applyBorder="1" applyAlignment="1" applyProtection="1">
      <alignment horizontal="center" vertical="center"/>
    </xf>
    <xf numFmtId="0" fontId="37" fillId="61" borderId="51" xfId="0" applyNumberFormat="1" applyFont="1" applyFill="1" applyBorder="1" applyAlignment="1" applyProtection="1">
      <alignment horizontal="left" vertical="center" wrapText="1"/>
    </xf>
    <xf numFmtId="0" fontId="37" fillId="61" borderId="51" xfId="0" applyNumberFormat="1" applyFont="1" applyFill="1" applyBorder="1" applyAlignment="1" applyProtection="1">
      <alignment horizontal="left" vertical="center" wrapText="1"/>
    </xf>
    <xf numFmtId="0" fontId="37" fillId="61" borderId="51" xfId="0" applyNumberFormat="1" applyFont="1" applyFill="1" applyBorder="1" applyAlignment="1" applyProtection="1">
      <alignment horizontal="left" vertical="center"/>
    </xf>
    <xf numFmtId="164" fontId="37" fillId="61" borderId="51" xfId="0" applyNumberFormat="1" applyFont="1" applyFill="1" applyBorder="1" applyAlignment="1" applyProtection="1">
      <alignment horizontal="right" vertical="center"/>
    </xf>
    <xf numFmtId="3" fontId="37" fillId="61" borderId="51" xfId="0" applyNumberFormat="1" applyFont="1" applyFill="1" applyBorder="1" applyAlignment="1" applyProtection="1">
      <alignment horizontal="right" vertical="center"/>
    </xf>
    <xf numFmtId="3" fontId="37" fillId="61" borderId="51" xfId="0" applyNumberFormat="1" applyFont="1" applyFill="1" applyBorder="1" applyAlignment="1" applyProtection="1">
      <alignment horizontal="right" vertical="center"/>
    </xf>
    <xf numFmtId="3" fontId="37" fillId="61" borderId="74" xfId="0" applyNumberFormat="1" applyFont="1" applyFill="1" applyBorder="1" applyAlignment="1" applyProtection="1">
      <alignment horizontal="right" vertical="center"/>
    </xf>
    <xf numFmtId="0" fontId="37" fillId="61" borderId="52" xfId="0" applyNumberFormat="1" applyFont="1" applyFill="1" applyBorder="1" applyAlignment="1" applyProtection="1">
      <alignment horizontal="center" vertical="center"/>
    </xf>
    <xf numFmtId="0" fontId="37" fillId="61" borderId="52" xfId="0" applyNumberFormat="1" applyFont="1" applyFill="1" applyBorder="1" applyAlignment="1" applyProtection="1">
      <alignment horizontal="left" vertical="center" wrapText="1"/>
    </xf>
    <xf numFmtId="0" fontId="37" fillId="61" borderId="52" xfId="0" applyNumberFormat="1" applyFont="1" applyFill="1" applyBorder="1" applyAlignment="1" applyProtection="1">
      <alignment horizontal="left" vertical="center" wrapText="1"/>
    </xf>
    <xf numFmtId="0" fontId="37" fillId="61" borderId="52" xfId="0" applyNumberFormat="1" applyFont="1" applyFill="1" applyBorder="1" applyAlignment="1" applyProtection="1">
      <alignment horizontal="left" vertical="center"/>
    </xf>
    <xf numFmtId="164" fontId="37" fillId="61" borderId="52" xfId="0" applyNumberFormat="1" applyFont="1" applyFill="1" applyBorder="1" applyAlignment="1" applyProtection="1">
      <alignment horizontal="right" vertical="center"/>
    </xf>
    <xf numFmtId="3" fontId="37" fillId="61" borderId="52" xfId="0" applyNumberFormat="1" applyFont="1" applyFill="1" applyBorder="1" applyAlignment="1" applyProtection="1">
      <alignment horizontal="right" vertical="center"/>
    </xf>
    <xf numFmtId="3" fontId="37" fillId="61" borderId="52" xfId="0" applyNumberFormat="1" applyFont="1" applyFill="1" applyBorder="1" applyAlignment="1" applyProtection="1">
      <alignment horizontal="right" vertical="center"/>
    </xf>
    <xf numFmtId="0" fontId="52" fillId="61" borderId="52" xfId="0" applyNumberFormat="1" applyFont="1" applyFill="1" applyBorder="1" applyAlignment="1" applyProtection="1">
      <alignment horizontal="left" vertical="center" wrapText="1"/>
    </xf>
    <xf numFmtId="0" fontId="52" fillId="61" borderId="52" xfId="0" applyNumberFormat="1" applyFont="1" applyFill="1" applyBorder="1" applyAlignment="1" applyProtection="1">
      <alignment horizontal="left" vertical="center"/>
    </xf>
    <xf numFmtId="164" fontId="52" fillId="61" borderId="52" xfId="0" applyNumberFormat="1" applyFont="1" applyFill="1" applyBorder="1" applyAlignment="1" applyProtection="1">
      <alignment horizontal="right" vertical="center"/>
    </xf>
    <xf numFmtId="3" fontId="52" fillId="61" borderId="52" xfId="0" applyNumberFormat="1" applyFont="1" applyFill="1" applyBorder="1" applyAlignment="1" applyProtection="1">
      <alignment horizontal="right" vertical="center"/>
    </xf>
    <xf numFmtId="3" fontId="52" fillId="61" borderId="52" xfId="0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37" fillId="61" borderId="2" xfId="0" applyNumberFormat="1" applyFont="1" applyFill="1" applyBorder="1" applyAlignment="1" applyProtection="1">
      <alignment horizontal="left" vertical="top"/>
    </xf>
    <xf numFmtId="0" fontId="39" fillId="61" borderId="55" xfId="0" applyNumberFormat="1" applyFont="1" applyFill="1" applyBorder="1" applyAlignment="1" applyProtection="1">
      <alignment horizontal="center" vertical="center" wrapText="1"/>
    </xf>
    <xf numFmtId="0" fontId="39" fillId="61" borderId="56" xfId="0" applyNumberFormat="1" applyFont="1" applyFill="1" applyBorder="1" applyAlignment="1" applyProtection="1">
      <alignment horizontal="center" vertical="center" wrapText="1"/>
    </xf>
    <xf numFmtId="0" fontId="40" fillId="61" borderId="9" xfId="0" applyNumberFormat="1" applyFont="1" applyFill="1" applyBorder="1" applyAlignment="1" applyProtection="1">
      <alignment horizontal="left" vertical="center"/>
    </xf>
    <xf numFmtId="0" fontId="39" fillId="61" borderId="9" xfId="0" applyNumberFormat="1" applyFont="1" applyFill="1" applyBorder="1" applyAlignment="1" applyProtection="1">
      <alignment horizontal="center" vertical="center" wrapText="1"/>
    </xf>
    <xf numFmtId="0" fontId="39" fillId="61" borderId="61" xfId="0" applyNumberFormat="1" applyFont="1" applyFill="1" applyBorder="1" applyAlignment="1" applyProtection="1">
      <alignment horizontal="center" vertical="center" wrapText="1"/>
    </xf>
    <xf numFmtId="0" fontId="39" fillId="61" borderId="62" xfId="0" applyNumberFormat="1" applyFont="1" applyFill="1" applyBorder="1" applyAlignment="1" applyProtection="1">
      <alignment horizontal="center" vertical="center" wrapText="1"/>
    </xf>
    <xf numFmtId="0" fontId="39" fillId="61" borderId="64" xfId="0" applyNumberFormat="1" applyFont="1" applyFill="1" applyBorder="1" applyAlignment="1" applyProtection="1">
      <alignment horizontal="center" vertical="center" wrapText="1"/>
    </xf>
    <xf numFmtId="0" fontId="39" fillId="61" borderId="65" xfId="0" applyNumberFormat="1" applyFont="1" applyFill="1" applyBorder="1" applyAlignment="1" applyProtection="1">
      <alignment horizontal="center" vertical="center" wrapText="1"/>
    </xf>
    <xf numFmtId="0" fontId="42" fillId="61" borderId="2" xfId="0" applyNumberFormat="1" applyFont="1" applyFill="1" applyBorder="1" applyAlignment="1" applyProtection="1">
      <alignment horizontal="left" vertical="top"/>
    </xf>
    <xf numFmtId="0" fontId="16" fillId="61" borderId="52" xfId="0" applyNumberFormat="1" applyFont="1" applyFill="1" applyBorder="1" applyAlignment="1" applyProtection="1">
      <alignment horizontal="left" vertical="top"/>
    </xf>
    <xf numFmtId="0" fontId="18" fillId="61" borderId="52" xfId="0" applyNumberFormat="1" applyFont="1" applyFill="1" applyBorder="1" applyAlignment="1" applyProtection="1">
      <alignment horizontal="center" vertical="center" wrapText="1"/>
    </xf>
    <xf numFmtId="166" fontId="18" fillId="61" borderId="52" xfId="0" applyNumberFormat="1" applyFont="1" applyFill="1" applyBorder="1" applyAlignment="1" applyProtection="1">
      <alignment horizontal="center" vertical="center" wrapText="1"/>
    </xf>
    <xf numFmtId="0" fontId="14" fillId="0" borderId="52" xfId="0" applyFont="1" applyBorder="1"/>
    <xf numFmtId="0" fontId="15" fillId="61" borderId="52" xfId="0" applyNumberFormat="1" applyFont="1" applyFill="1" applyBorder="1" applyAlignment="1" applyProtection="1">
      <alignment wrapText="1"/>
      <protection locked="0"/>
    </xf>
    <xf numFmtId="0" fontId="19" fillId="61" borderId="52" xfId="0" applyNumberFormat="1" applyFont="1" applyFill="1" applyBorder="1" applyAlignment="1" applyProtection="1">
      <alignment horizontal="center" vertical="center"/>
    </xf>
    <xf numFmtId="0" fontId="19" fillId="61" borderId="52" xfId="0" applyNumberFormat="1" applyFont="1" applyFill="1" applyBorder="1" applyAlignment="1" applyProtection="1">
      <alignment horizontal="left" vertical="center" wrapText="1"/>
    </xf>
    <xf numFmtId="0" fontId="35" fillId="54" borderId="52" xfId="0" applyNumberFormat="1" applyFont="1" applyFill="1" applyBorder="1" applyAlignment="1" applyProtection="1">
      <alignment horizontal="left" vertical="center" wrapText="1"/>
    </xf>
    <xf numFmtId="0" fontId="54" fillId="54" borderId="52" xfId="0" applyNumberFormat="1" applyFont="1" applyFill="1" applyBorder="1" applyAlignment="1" applyProtection="1">
      <alignment horizontal="left" vertical="center" wrapText="1"/>
    </xf>
    <xf numFmtId="3" fontId="35" fillId="54" borderId="52" xfId="0" applyNumberFormat="1" applyFont="1" applyFill="1" applyBorder="1" applyAlignment="1" applyProtection="1">
      <alignment horizontal="right" vertical="center"/>
    </xf>
    <xf numFmtId="0" fontId="0" fillId="0" borderId="52" xfId="0" applyBorder="1"/>
    <xf numFmtId="0" fontId="19" fillId="54" borderId="52" xfId="0" applyNumberFormat="1" applyFont="1" applyFill="1" applyBorder="1" applyAlignment="1" applyProtection="1">
      <alignment horizontal="left" vertical="center" wrapText="1"/>
    </xf>
    <xf numFmtId="3" fontId="19" fillId="54" borderId="52" xfId="0" applyNumberFormat="1" applyFont="1" applyFill="1" applyBorder="1" applyAlignment="1" applyProtection="1">
      <alignment horizontal="right" vertical="center"/>
    </xf>
    <xf numFmtId="0" fontId="55" fillId="62" borderId="52" xfId="0" applyNumberFormat="1" applyFont="1" applyFill="1" applyBorder="1" applyAlignment="1" applyProtection="1">
      <alignment horizontal="left" vertical="center" wrapText="1"/>
    </xf>
    <xf numFmtId="0" fontId="56" fillId="62" borderId="52" xfId="0" applyNumberFormat="1" applyFont="1" applyFill="1" applyBorder="1" applyAlignment="1" applyProtection="1">
      <alignment horizontal="left" vertical="center" wrapText="1"/>
    </xf>
    <xf numFmtId="3" fontId="55" fillId="62" borderId="52" xfId="0" applyNumberFormat="1" applyFont="1" applyFill="1" applyBorder="1" applyAlignment="1" applyProtection="1">
      <alignment horizontal="right" vertical="center"/>
    </xf>
    <xf numFmtId="0" fontId="56" fillId="54" borderId="52" xfId="0" applyNumberFormat="1" applyFont="1" applyFill="1" applyBorder="1" applyAlignment="1" applyProtection="1">
      <alignment horizontal="left" vertical="center" wrapText="1"/>
    </xf>
    <xf numFmtId="0" fontId="57" fillId="0" borderId="52" xfId="0" applyFont="1" applyBorder="1"/>
    <xf numFmtId="0" fontId="58" fillId="62" borderId="52" xfId="0" applyNumberFormat="1" applyFont="1" applyFill="1" applyBorder="1" applyAlignment="1" applyProtection="1">
      <alignment horizontal="left" vertical="center" wrapText="1"/>
    </xf>
    <xf numFmtId="0" fontId="19" fillId="62" borderId="52" xfId="0" applyNumberFormat="1" applyFont="1" applyFill="1" applyBorder="1" applyAlignment="1" applyProtection="1">
      <alignment horizontal="left" vertical="center" wrapText="1"/>
    </xf>
    <xf numFmtId="3" fontId="58" fillId="62" borderId="52" xfId="0" applyNumberFormat="1" applyFont="1" applyFill="1" applyBorder="1" applyAlignment="1" applyProtection="1">
      <alignment horizontal="right" vertical="center"/>
    </xf>
    <xf numFmtId="0" fontId="0" fillId="63" borderId="52" xfId="0" applyFill="1" applyBorder="1"/>
    <xf numFmtId="0" fontId="19" fillId="61" borderId="52" xfId="0" applyNumberFormat="1" applyFont="1" applyFill="1" applyBorder="1" applyAlignment="1" applyProtection="1">
      <alignment horizontal="left" vertical="top"/>
    </xf>
    <xf numFmtId="0" fontId="20" fillId="61" borderId="52" xfId="0" applyNumberFormat="1" applyFont="1" applyFill="1" applyBorder="1" applyAlignment="1" applyProtection="1">
      <alignment horizontal="center" vertical="center" wrapText="1"/>
    </xf>
    <xf numFmtId="0" fontId="21" fillId="61" borderId="52" xfId="0" applyNumberFormat="1" applyFont="1" applyFill="1" applyBorder="1" applyAlignment="1" applyProtection="1">
      <alignment horizontal="left" vertical="center"/>
    </xf>
    <xf numFmtId="0" fontId="21" fillId="61" borderId="52" xfId="0" applyNumberFormat="1" applyFont="1" applyFill="1" applyBorder="1" applyAlignment="1" applyProtection="1">
      <alignment horizontal="left" vertical="center"/>
    </xf>
    <xf numFmtId="0" fontId="1" fillId="61" borderId="2" xfId="0" applyNumberFormat="1" applyFont="1" applyFill="1" applyBorder="1" applyAlignment="1" applyProtection="1">
      <alignment horizontal="left" vertical="top"/>
    </xf>
    <xf numFmtId="0" fontId="59" fillId="61" borderId="2" xfId="0" applyNumberFormat="1" applyFont="1" applyFill="1" applyBorder="1" applyAlignment="1" applyProtection="1">
      <alignment horizontal="left" vertical="top"/>
    </xf>
    <xf numFmtId="0" fontId="0" fillId="0" borderId="0" xfId="0" applyFont="1"/>
    <xf numFmtId="0" fontId="60" fillId="61" borderId="2" xfId="0" applyNumberFormat="1" applyFont="1" applyFill="1" applyBorder="1" applyAlignment="1" applyProtection="1">
      <alignment horizontal="center" vertical="center"/>
    </xf>
    <xf numFmtId="0" fontId="60" fillId="54" borderId="2" xfId="0" applyNumberFormat="1" applyFont="1" applyFill="1" applyBorder="1" applyAlignment="1" applyProtection="1">
      <alignment horizontal="left" vertical="top"/>
    </xf>
    <xf numFmtId="0" fontId="61" fillId="61" borderId="2" xfId="0" applyNumberFormat="1" applyFont="1" applyFill="1" applyBorder="1" applyAlignment="1" applyProtection="1">
      <alignment horizontal="left" vertical="top"/>
    </xf>
    <xf numFmtId="0" fontId="62" fillId="59" borderId="75" xfId="0" applyNumberFormat="1" applyFont="1" applyFill="1" applyBorder="1" applyAlignment="1" applyProtection="1">
      <alignment horizontal="center" vertical="center" wrapText="1"/>
    </xf>
    <xf numFmtId="0" fontId="62" fillId="59" borderId="76" xfId="0" applyNumberFormat="1" applyFont="1" applyFill="1" applyBorder="1" applyAlignment="1" applyProtection="1">
      <alignment horizontal="center" vertical="center" wrapText="1"/>
    </xf>
    <xf numFmtId="0" fontId="62" fillId="59" borderId="76" xfId="0" applyNumberFormat="1" applyFont="1" applyFill="1" applyBorder="1" applyAlignment="1" applyProtection="1">
      <alignment horizontal="center" vertical="center"/>
    </xf>
    <xf numFmtId="0" fontId="62" fillId="59" borderId="77" xfId="0" applyNumberFormat="1" applyFont="1" applyFill="1" applyBorder="1" applyAlignment="1" applyProtection="1">
      <alignment horizontal="center" vertical="center"/>
    </xf>
    <xf numFmtId="0" fontId="62" fillId="59" borderId="78" xfId="0" applyNumberFormat="1" applyFont="1" applyFill="1" applyBorder="1" applyAlignment="1" applyProtection="1">
      <alignment horizontal="center" vertical="center" wrapText="1"/>
    </xf>
    <xf numFmtId="0" fontId="62" fillId="59" borderId="79" xfId="0" applyNumberFormat="1" applyFont="1" applyFill="1" applyBorder="1" applyAlignment="1" applyProtection="1">
      <alignment horizontal="center" vertical="center" wrapText="1"/>
    </xf>
    <xf numFmtId="0" fontId="62" fillId="59" borderId="79" xfId="0" applyNumberFormat="1" applyFont="1" applyFill="1" applyBorder="1" applyAlignment="1" applyProtection="1">
      <alignment horizontal="center" vertical="center"/>
    </xf>
    <xf numFmtId="0" fontId="62" fillId="59" borderId="80" xfId="0" applyNumberFormat="1" applyFont="1" applyFill="1" applyBorder="1" applyAlignment="1" applyProtection="1">
      <alignment horizontal="center" vertical="center"/>
    </xf>
    <xf numFmtId="0" fontId="63" fillId="61" borderId="81" xfId="0" applyNumberFormat="1" applyFont="1" applyFill="1" applyBorder="1" applyAlignment="1" applyProtection="1">
      <alignment horizontal="center" vertical="center" wrapText="1"/>
    </xf>
    <xf numFmtId="0" fontId="59" fillId="61" borderId="82" xfId="0" applyNumberFormat="1" applyFont="1" applyFill="1" applyBorder="1" applyAlignment="1" applyProtection="1">
      <alignment horizontal="left" vertical="center" wrapText="1"/>
    </xf>
    <xf numFmtId="0" fontId="63" fillId="61" borderId="83" xfId="0" applyNumberFormat="1" applyFont="1" applyFill="1" applyBorder="1" applyAlignment="1" applyProtection="1">
      <alignment horizontal="center" vertical="center"/>
    </xf>
    <xf numFmtId="0" fontId="63" fillId="61" borderId="84" xfId="0" applyNumberFormat="1" applyFont="1" applyFill="1" applyBorder="1" applyAlignment="1" applyProtection="1">
      <alignment horizontal="center" vertical="center"/>
    </xf>
    <xf numFmtId="0" fontId="63" fillId="61" borderId="85" xfId="0" applyNumberFormat="1" applyFont="1" applyFill="1" applyBorder="1" applyAlignment="1" applyProtection="1">
      <alignment horizontal="center" vertical="center"/>
    </xf>
    <xf numFmtId="0" fontId="63" fillId="61" borderId="34" xfId="0" applyNumberFormat="1" applyFont="1" applyFill="1" applyBorder="1" applyAlignment="1" applyProtection="1">
      <alignment horizontal="center" vertical="center" wrapText="1"/>
    </xf>
    <xf numFmtId="0" fontId="63" fillId="61" borderId="86" xfId="0" applyNumberFormat="1" applyFont="1" applyFill="1" applyBorder="1" applyAlignment="1" applyProtection="1">
      <alignment horizontal="center" vertical="center" wrapText="1"/>
    </xf>
    <xf numFmtId="0" fontId="63" fillId="61" borderId="84" xfId="0" applyNumberFormat="1" applyFont="1" applyFill="1" applyBorder="1" applyAlignment="1" applyProtection="1">
      <alignment horizontal="center" vertical="center"/>
    </xf>
    <xf numFmtId="0" fontId="64" fillId="54" borderId="87" xfId="0" applyNumberFormat="1" applyFont="1" applyFill="1" applyBorder="1" applyAlignment="1" applyProtection="1">
      <alignment horizontal="center" vertical="center"/>
    </xf>
    <xf numFmtId="0" fontId="65" fillId="54" borderId="88" xfId="0" applyNumberFormat="1" applyFont="1" applyFill="1" applyBorder="1" applyAlignment="1" applyProtection="1">
      <alignment horizontal="left" vertical="center" wrapText="1"/>
    </xf>
    <xf numFmtId="0" fontId="65" fillId="54" borderId="89" xfId="0" applyNumberFormat="1" applyFont="1" applyFill="1" applyBorder="1" applyAlignment="1" applyProtection="1">
      <alignment horizontal="center" vertical="center"/>
    </xf>
    <xf numFmtId="0" fontId="65" fillId="54" borderId="90" xfId="0" applyNumberFormat="1" applyFont="1" applyFill="1" applyBorder="1" applyAlignment="1" applyProtection="1">
      <alignment horizontal="right" vertical="center" wrapText="1"/>
    </xf>
    <xf numFmtId="9" fontId="65" fillId="54" borderId="89" xfId="0" applyNumberFormat="1" applyFont="1" applyFill="1" applyBorder="1" applyAlignment="1" applyProtection="1">
      <alignment horizontal="right" vertical="center" wrapText="1"/>
    </xf>
    <xf numFmtId="9" fontId="65" fillId="54" borderId="89" xfId="0" applyNumberFormat="1" applyFont="1" applyFill="1" applyBorder="1" applyAlignment="1" applyProtection="1">
      <alignment horizontal="right" vertical="center"/>
    </xf>
    <xf numFmtId="10" fontId="65" fillId="54" borderId="89" xfId="0" applyNumberFormat="1" applyFont="1" applyFill="1" applyBorder="1" applyAlignment="1" applyProtection="1">
      <alignment horizontal="right" vertical="center"/>
    </xf>
    <xf numFmtId="9" fontId="65" fillId="54" borderId="91" xfId="0" applyNumberFormat="1" applyFont="1" applyFill="1" applyBorder="1" applyAlignment="1" applyProtection="1">
      <alignment horizontal="right" vertical="center"/>
    </xf>
    <xf numFmtId="0" fontId="66" fillId="61" borderId="83" xfId="0" applyNumberFormat="1" applyFont="1" applyFill="1" applyBorder="1" applyAlignment="1" applyProtection="1">
      <alignment horizontal="center" vertical="center"/>
    </xf>
    <xf numFmtId="0" fontId="67" fillId="61" borderId="92" xfId="0" applyNumberFormat="1" applyFont="1" applyFill="1" applyBorder="1" applyAlignment="1" applyProtection="1">
      <alignment horizontal="left" vertical="center"/>
    </xf>
    <xf numFmtId="0" fontId="68" fillId="61" borderId="81" xfId="0" applyNumberFormat="1" applyFont="1" applyFill="1" applyBorder="1" applyAlignment="1" applyProtection="1">
      <alignment horizontal="center" vertical="center" wrapText="1"/>
    </xf>
    <xf numFmtId="0" fontId="65" fillId="61" borderId="82" xfId="0" applyNumberFormat="1" applyFont="1" applyFill="1" applyBorder="1" applyAlignment="1" applyProtection="1">
      <alignment horizontal="left" vertical="center" wrapText="1"/>
    </xf>
    <xf numFmtId="0" fontId="64" fillId="54" borderId="93" xfId="0" applyNumberFormat="1" applyFont="1" applyFill="1" applyBorder="1" applyAlignment="1" applyProtection="1">
      <alignment horizontal="center" vertical="center"/>
    </xf>
    <xf numFmtId="0" fontId="65" fillId="54" borderId="94" xfId="0" applyNumberFormat="1" applyFont="1" applyFill="1" applyBorder="1" applyAlignment="1" applyProtection="1">
      <alignment horizontal="left" vertical="center" wrapText="1"/>
    </xf>
    <xf numFmtId="0" fontId="65" fillId="54" borderId="89" xfId="0" applyNumberFormat="1" applyFont="1" applyFill="1" applyBorder="1" applyAlignment="1" applyProtection="1">
      <alignment horizontal="right" vertical="center"/>
    </xf>
    <xf numFmtId="0" fontId="69" fillId="54" borderId="89" xfId="0" applyNumberFormat="1" applyFont="1" applyFill="1" applyBorder="1" applyAlignment="1" applyProtection="1">
      <alignment horizontal="right" vertical="center"/>
    </xf>
    <xf numFmtId="9" fontId="69" fillId="54" borderId="89" xfId="0" applyNumberFormat="1" applyFont="1" applyFill="1" applyBorder="1" applyAlignment="1" applyProtection="1">
      <alignment horizontal="right" vertical="center" wrapText="1"/>
    </xf>
    <xf numFmtId="0" fontId="65" fillId="54" borderId="91" xfId="0" applyNumberFormat="1" applyFont="1" applyFill="1" applyBorder="1" applyAlignment="1" applyProtection="1">
      <alignment horizontal="right" vertical="center"/>
    </xf>
    <xf numFmtId="0" fontId="70" fillId="61" borderId="83" xfId="0" applyNumberFormat="1" applyFont="1" applyFill="1" applyBorder="1" applyAlignment="1" applyProtection="1">
      <alignment horizontal="center" vertical="center"/>
    </xf>
    <xf numFmtId="0" fontId="66" fillId="61" borderId="84" xfId="0" applyNumberFormat="1" applyFont="1" applyFill="1" applyBorder="1" applyAlignment="1" applyProtection="1">
      <alignment horizontal="left" vertical="center"/>
    </xf>
    <xf numFmtId="0" fontId="66" fillId="61" borderId="81" xfId="0" applyNumberFormat="1" applyFont="1" applyFill="1" applyBorder="1" applyAlignment="1" applyProtection="1">
      <alignment horizontal="center" vertical="center" wrapText="1"/>
    </xf>
    <xf numFmtId="0" fontId="66" fillId="61" borderId="85" xfId="0" applyNumberFormat="1" applyFont="1" applyFill="1" applyBorder="1" applyAlignment="1" applyProtection="1">
      <alignment horizontal="center" vertical="center"/>
    </xf>
    <xf numFmtId="0" fontId="64" fillId="61" borderId="87" xfId="0" applyNumberFormat="1" applyFont="1" applyFill="1" applyBorder="1" applyAlignment="1" applyProtection="1">
      <alignment horizontal="center" vertical="center"/>
    </xf>
    <xf numFmtId="0" fontId="65" fillId="61" borderId="94" xfId="0" applyNumberFormat="1" applyFont="1" applyFill="1" applyBorder="1" applyAlignment="1" applyProtection="1">
      <alignment horizontal="left" vertical="center" wrapText="1"/>
    </xf>
    <xf numFmtId="0" fontId="65" fillId="61" borderId="89" xfId="0" applyNumberFormat="1" applyFont="1" applyFill="1" applyBorder="1" applyAlignment="1" applyProtection="1">
      <alignment horizontal="center" vertical="center"/>
    </xf>
    <xf numFmtId="0" fontId="69" fillId="61" borderId="89" xfId="0" applyNumberFormat="1" applyFont="1" applyFill="1" applyBorder="1" applyAlignment="1" applyProtection="1">
      <alignment horizontal="left" vertical="center"/>
    </xf>
    <xf numFmtId="3" fontId="69" fillId="61" borderId="89" xfId="0" applyNumberFormat="1" applyFont="1" applyFill="1" applyBorder="1" applyAlignment="1" applyProtection="1">
      <alignment horizontal="right" vertical="center"/>
    </xf>
    <xf numFmtId="3" fontId="69" fillId="61" borderId="91" xfId="0" applyNumberFormat="1" applyFont="1" applyFill="1" applyBorder="1" applyAlignment="1" applyProtection="1">
      <alignment horizontal="right" vertical="center"/>
    </xf>
    <xf numFmtId="4" fontId="69" fillId="61" borderId="91" xfId="0" applyNumberFormat="1" applyFont="1" applyFill="1" applyBorder="1" applyAlignment="1" applyProtection="1">
      <alignment horizontal="right" vertical="center"/>
    </xf>
    <xf numFmtId="3" fontId="69" fillId="61" borderId="89" xfId="0" applyNumberFormat="1" applyFont="1" applyFill="1" applyBorder="1" applyAlignment="1" applyProtection="1">
      <alignment horizontal="right" vertical="center" wrapText="1"/>
    </xf>
    <xf numFmtId="0" fontId="65" fillId="61" borderId="89" xfId="0" applyNumberFormat="1" applyFont="1" applyFill="1" applyBorder="1" applyAlignment="1" applyProtection="1">
      <alignment horizontal="left" vertical="center"/>
    </xf>
    <xf numFmtId="3" fontId="65" fillId="61" borderId="89" xfId="0" applyNumberFormat="1" applyFont="1" applyFill="1" applyBorder="1" applyAlignment="1" applyProtection="1">
      <alignment horizontal="right" vertical="center" wrapText="1"/>
    </xf>
    <xf numFmtId="3" fontId="65" fillId="61" borderId="89" xfId="0" applyNumberFormat="1" applyFont="1" applyFill="1" applyBorder="1" applyAlignment="1" applyProtection="1">
      <alignment horizontal="right" vertical="center"/>
    </xf>
    <xf numFmtId="3" fontId="65" fillId="61" borderId="91" xfId="0" applyNumberFormat="1" applyFont="1" applyFill="1" applyBorder="1" applyAlignment="1" applyProtection="1">
      <alignment horizontal="right" vertical="center"/>
    </xf>
    <xf numFmtId="0" fontId="65" fillId="61" borderId="95" xfId="0" applyNumberFormat="1" applyFont="1" applyFill="1" applyBorder="1" applyAlignment="1" applyProtection="1">
      <alignment horizontal="left" vertical="top"/>
    </xf>
    <xf numFmtId="0" fontId="65" fillId="54" borderId="2" xfId="0" applyNumberFormat="1" applyFont="1" applyFill="1" applyBorder="1" applyAlignment="1" applyProtection="1">
      <alignment horizontal="left" vertical="center"/>
    </xf>
    <xf numFmtId="0" fontId="71" fillId="61" borderId="2" xfId="0" applyNumberFormat="1" applyFont="1" applyFill="1" applyBorder="1" applyAlignment="1" applyProtection="1">
      <alignment wrapText="1"/>
      <protection locked="0"/>
    </xf>
    <xf numFmtId="0" fontId="70" fillId="61" borderId="52" xfId="0" applyNumberFormat="1" applyFont="1" applyFill="1" applyBorder="1" applyAlignment="1" applyProtection="1">
      <alignment horizontal="center" vertical="center"/>
    </xf>
    <xf numFmtId="0" fontId="67" fillId="61" borderId="52" xfId="0" applyNumberFormat="1" applyFont="1" applyFill="1" applyBorder="1" applyAlignment="1" applyProtection="1">
      <alignment horizontal="left" vertical="center"/>
    </xf>
    <xf numFmtId="0" fontId="67" fillId="61" borderId="52" xfId="0" applyNumberFormat="1" applyFont="1" applyFill="1" applyBorder="1" applyAlignment="1" applyProtection="1">
      <alignment horizontal="left" vertical="center"/>
    </xf>
    <xf numFmtId="0" fontId="71" fillId="0" borderId="0" xfId="0" applyFont="1"/>
    <xf numFmtId="0" fontId="71" fillId="0" borderId="9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45"/>
  <sheetViews>
    <sheetView topLeftCell="A19" workbookViewId="0">
      <selection activeCell="J43" sqref="J43:M43"/>
    </sheetView>
  </sheetViews>
  <sheetFormatPr defaultRowHeight="15"/>
  <cols>
    <col min="1" max="2" width="3.28515625" customWidth="1"/>
    <col min="3" max="3" width="11.7109375" customWidth="1"/>
    <col min="4" max="4" width="51.7109375" customWidth="1"/>
    <col min="5" max="5" width="16.28515625" customWidth="1"/>
    <col min="6" max="6" width="11.140625" customWidth="1"/>
    <col min="7" max="7" width="16.28515625" customWidth="1"/>
    <col min="8" max="8" width="11.140625" customWidth="1"/>
    <col min="9" max="9" width="16.28515625" customWidth="1"/>
    <col min="10" max="10" width="11.140625" customWidth="1"/>
    <col min="11" max="11" width="15.7109375" customWidth="1"/>
    <col min="12" max="12" width="16.28515625" customWidth="1"/>
    <col min="13" max="13" width="11.140625" customWidth="1"/>
    <col min="14" max="14" width="15" customWidth="1"/>
    <col min="15" max="15" width="11.7109375" customWidth="1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>
      <c r="A3" s="1"/>
      <c r="B3" s="85" t="s">
        <v>68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5.75" thickBot="1">
      <c r="A4" s="1"/>
      <c r="B4" s="86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ht="15.75" thickTop="1">
      <c r="A5" s="2"/>
      <c r="B5" s="87" t="s">
        <v>2</v>
      </c>
      <c r="C5" s="87"/>
      <c r="D5" s="88" t="s">
        <v>61</v>
      </c>
      <c r="E5" s="88"/>
      <c r="F5" s="88"/>
      <c r="G5" s="89" t="s">
        <v>3</v>
      </c>
      <c r="H5" s="89"/>
      <c r="I5" s="89"/>
      <c r="J5" s="89"/>
      <c r="K5" s="90">
        <v>89</v>
      </c>
      <c r="L5" s="90"/>
      <c r="M5" s="90"/>
      <c r="N5" s="90"/>
      <c r="O5" s="90"/>
    </row>
    <row r="6" spans="1:15" ht="15.75" thickBot="1">
      <c r="A6" s="1"/>
      <c r="B6" s="78" t="s">
        <v>4</v>
      </c>
      <c r="C6" s="78"/>
      <c r="D6" s="78"/>
      <c r="E6" s="79" t="s">
        <v>5</v>
      </c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8" customHeight="1" thickTop="1" thickBot="1">
      <c r="A7" s="1"/>
      <c r="B7" s="78"/>
      <c r="C7" s="78"/>
      <c r="D7" s="78"/>
      <c r="E7" s="80" t="s">
        <v>64</v>
      </c>
      <c r="F7" s="80"/>
      <c r="G7" s="80" t="s">
        <v>6</v>
      </c>
      <c r="H7" s="80"/>
      <c r="I7" s="80" t="s">
        <v>6</v>
      </c>
      <c r="J7" s="80"/>
      <c r="K7" s="3" t="s">
        <v>6</v>
      </c>
      <c r="L7" s="81" t="s">
        <v>6</v>
      </c>
      <c r="M7" s="81"/>
      <c r="N7" s="82" t="s">
        <v>7</v>
      </c>
      <c r="O7" s="83" t="s">
        <v>8</v>
      </c>
    </row>
    <row r="8" spans="1:15" ht="40.15" customHeight="1" thickTop="1" thickBot="1">
      <c r="A8" s="1"/>
      <c r="B8" s="78"/>
      <c r="C8" s="78"/>
      <c r="D8" s="78"/>
      <c r="E8" s="4" t="s">
        <v>9</v>
      </c>
      <c r="F8" s="5" t="s">
        <v>10</v>
      </c>
      <c r="G8" s="6" t="s">
        <v>65</v>
      </c>
      <c r="H8" s="7" t="s">
        <v>10</v>
      </c>
      <c r="I8" s="6" t="s">
        <v>69</v>
      </c>
      <c r="J8" s="7" t="s">
        <v>10</v>
      </c>
      <c r="K8" s="8" t="s">
        <v>11</v>
      </c>
      <c r="L8" s="6" t="s">
        <v>63</v>
      </c>
      <c r="M8" s="7" t="s">
        <v>10</v>
      </c>
      <c r="N8" s="82"/>
      <c r="O8" s="83"/>
    </row>
    <row r="9" spans="1:15" ht="16.5" thickTop="1" thickBot="1">
      <c r="A9" s="1"/>
      <c r="B9" s="78"/>
      <c r="C9" s="78"/>
      <c r="D9" s="78"/>
      <c r="E9" s="9" t="s">
        <v>12</v>
      </c>
      <c r="F9" s="9" t="s">
        <v>13</v>
      </c>
      <c r="G9" s="9" t="s">
        <v>14</v>
      </c>
      <c r="H9" s="9" t="s">
        <v>15</v>
      </c>
      <c r="I9" s="9" t="s">
        <v>16</v>
      </c>
      <c r="J9" s="9" t="s">
        <v>17</v>
      </c>
      <c r="K9" s="9" t="s">
        <v>18</v>
      </c>
      <c r="L9" s="9" t="s">
        <v>19</v>
      </c>
      <c r="M9" s="9" t="s">
        <v>20</v>
      </c>
      <c r="N9" s="9" t="s">
        <v>62</v>
      </c>
      <c r="O9" s="10" t="s">
        <v>21</v>
      </c>
    </row>
    <row r="10" spans="1:15" ht="15.75" thickTop="1">
      <c r="A10" s="1"/>
      <c r="B10" s="75" t="s">
        <v>22</v>
      </c>
      <c r="C10" s="75"/>
      <c r="D10" s="75"/>
      <c r="E10" s="11"/>
      <c r="F10" s="12"/>
      <c r="G10" s="11"/>
      <c r="H10" s="12"/>
      <c r="I10" s="11"/>
      <c r="J10" s="12"/>
      <c r="K10" s="13"/>
      <c r="L10" s="11"/>
      <c r="M10" s="12"/>
      <c r="N10" s="11"/>
      <c r="O10" s="14"/>
    </row>
    <row r="11" spans="1:15">
      <c r="A11" s="1"/>
      <c r="B11" s="76" t="s">
        <v>23</v>
      </c>
      <c r="C11" s="76"/>
      <c r="D11" s="15" t="s">
        <v>24</v>
      </c>
      <c r="E11" s="11"/>
      <c r="F11" s="12"/>
      <c r="G11" s="11"/>
      <c r="H11" s="12"/>
      <c r="I11" s="11"/>
      <c r="J11" s="12"/>
      <c r="K11" s="16"/>
      <c r="L11" s="11"/>
      <c r="M11" s="12"/>
      <c r="N11" s="11"/>
      <c r="O11" s="14"/>
    </row>
    <row r="12" spans="1:15">
      <c r="A12" s="1"/>
      <c r="B12" s="72" t="s">
        <v>25</v>
      </c>
      <c r="C12" s="72"/>
      <c r="D12" s="17" t="s">
        <v>26</v>
      </c>
      <c r="E12" s="18">
        <v>154204397</v>
      </c>
      <c r="F12" s="36">
        <v>100</v>
      </c>
      <c r="G12" s="18">
        <v>169700000</v>
      </c>
      <c r="H12" s="19">
        <v>100</v>
      </c>
      <c r="I12" s="18">
        <v>169700000</v>
      </c>
      <c r="J12" s="19">
        <v>100</v>
      </c>
      <c r="K12" s="18"/>
      <c r="L12" s="18">
        <v>42827451</v>
      </c>
      <c r="M12" s="36">
        <v>100</v>
      </c>
      <c r="N12" s="18">
        <f>G12-L12</f>
        <v>126872549</v>
      </c>
      <c r="O12" s="20">
        <f>L12/G12*100</f>
        <v>25.237154390100176</v>
      </c>
    </row>
    <row r="13" spans="1:15" ht="37.5" customHeight="1">
      <c r="A13" s="1"/>
      <c r="B13" s="72"/>
      <c r="C13" s="72"/>
      <c r="D13" s="21" t="s">
        <v>27</v>
      </c>
      <c r="E13" s="40">
        <v>154204397</v>
      </c>
      <c r="F13" s="41">
        <v>100</v>
      </c>
      <c r="G13" s="40">
        <v>169700000</v>
      </c>
      <c r="H13" s="42">
        <v>100</v>
      </c>
      <c r="I13" s="18">
        <v>169700000</v>
      </c>
      <c r="J13" s="42">
        <v>100</v>
      </c>
      <c r="K13" s="18"/>
      <c r="L13" s="40">
        <v>42827451</v>
      </c>
      <c r="M13" s="41">
        <v>100</v>
      </c>
      <c r="N13" s="18">
        <f>G13-L13</f>
        <v>126872549</v>
      </c>
      <c r="O13" s="20">
        <f>L13/G13*100</f>
        <v>25.237154390100176</v>
      </c>
    </row>
    <row r="14" spans="1:15">
      <c r="A14" s="1"/>
      <c r="B14" s="77"/>
      <c r="C14" s="77"/>
      <c r="D14" s="21" t="s">
        <v>28</v>
      </c>
      <c r="E14" s="22">
        <v>2619400</v>
      </c>
      <c r="F14" s="37">
        <v>100</v>
      </c>
      <c r="G14" s="22">
        <v>18830289</v>
      </c>
      <c r="H14" s="23">
        <v>100</v>
      </c>
      <c r="I14" s="22">
        <v>18830289</v>
      </c>
      <c r="J14" s="23">
        <v>100</v>
      </c>
      <c r="K14" s="22"/>
      <c r="L14" s="22">
        <v>0</v>
      </c>
      <c r="M14" s="37">
        <v>100</v>
      </c>
      <c r="N14" s="39">
        <f>G14-L14</f>
        <v>18830289</v>
      </c>
      <c r="O14" s="20">
        <f>L14/I14*100</f>
        <v>0</v>
      </c>
    </row>
    <row r="15" spans="1:15" ht="15.75" thickBot="1">
      <c r="A15" s="1"/>
      <c r="B15" s="72"/>
      <c r="C15" s="72"/>
      <c r="D15" s="57" t="s">
        <v>29</v>
      </c>
      <c r="E15" s="40"/>
      <c r="F15" s="41"/>
      <c r="G15" s="40"/>
      <c r="H15" s="42"/>
      <c r="I15" s="40"/>
      <c r="J15" s="42"/>
      <c r="K15" s="40"/>
      <c r="L15" s="40"/>
      <c r="M15" s="41"/>
      <c r="N15" s="40"/>
      <c r="O15" s="43"/>
    </row>
    <row r="16" spans="1:15" ht="15.75" thickTop="1">
      <c r="A16" s="1"/>
      <c r="B16" s="73" t="s">
        <v>30</v>
      </c>
      <c r="C16" s="73"/>
      <c r="D16" s="73"/>
      <c r="E16" s="44"/>
      <c r="F16" s="45"/>
      <c r="G16" s="44"/>
      <c r="H16" s="46"/>
      <c r="I16" s="44"/>
      <c r="J16" s="46"/>
      <c r="K16" s="47"/>
      <c r="L16" s="44"/>
      <c r="M16" s="45"/>
      <c r="N16" s="44"/>
      <c r="O16" s="48"/>
    </row>
    <row r="17" spans="1:15">
      <c r="A17" s="1"/>
      <c r="B17" s="74" t="s">
        <v>31</v>
      </c>
      <c r="C17" s="74"/>
      <c r="D17" s="15" t="s">
        <v>24</v>
      </c>
      <c r="E17" s="49"/>
      <c r="F17" s="50"/>
      <c r="G17" s="49"/>
      <c r="H17" s="51"/>
      <c r="I17" s="49"/>
      <c r="J17" s="51"/>
      <c r="K17" s="52"/>
      <c r="L17" s="49"/>
      <c r="M17" s="50"/>
      <c r="N17" s="49"/>
      <c r="O17" s="53"/>
    </row>
    <row r="18" spans="1:15">
      <c r="A18" s="1"/>
      <c r="B18" s="69" t="s">
        <v>32</v>
      </c>
      <c r="C18" s="69"/>
      <c r="D18" s="24" t="s">
        <v>33</v>
      </c>
      <c r="E18" s="25">
        <v>91650957</v>
      </c>
      <c r="F18" s="34">
        <v>68.5</v>
      </c>
      <c r="G18" s="25">
        <v>110140000</v>
      </c>
      <c r="H18" s="34">
        <v>64.900000000000006</v>
      </c>
      <c r="I18" s="25">
        <v>110140000</v>
      </c>
      <c r="J18" s="34">
        <f>I18/I33*100</f>
        <v>64.902769593400123</v>
      </c>
      <c r="K18" s="25">
        <f>I18-G18</f>
        <v>0</v>
      </c>
      <c r="L18" s="25">
        <v>32271568</v>
      </c>
      <c r="M18" s="60">
        <f>L18/L25</f>
        <v>0.75352530319864242</v>
      </c>
      <c r="N18" s="18">
        <f t="shared" ref="N18:N35" si="0">G18-L18</f>
        <v>77868432</v>
      </c>
      <c r="O18" s="59">
        <f>L18/I18*100</f>
        <v>29.30049754857454</v>
      </c>
    </row>
    <row r="19" spans="1:15">
      <c r="A19" s="1"/>
      <c r="B19" s="69" t="s">
        <v>34</v>
      </c>
      <c r="C19" s="69"/>
      <c r="D19" s="24" t="s">
        <v>35</v>
      </c>
      <c r="E19" s="25">
        <v>14413032</v>
      </c>
      <c r="F19" s="34">
        <v>10.7</v>
      </c>
      <c r="G19" s="25">
        <v>17330000</v>
      </c>
      <c r="H19" s="34">
        <f>G19/G33*100</f>
        <v>10.212139068945197</v>
      </c>
      <c r="I19" s="25">
        <v>17330000</v>
      </c>
      <c r="J19" s="34">
        <f>I19/I33*100</f>
        <v>10.212139068945197</v>
      </c>
      <c r="K19" s="25">
        <f t="shared" ref="K19:K35" si="1">I19-G19</f>
        <v>0</v>
      </c>
      <c r="L19" s="25">
        <v>5071326</v>
      </c>
      <c r="M19" s="60">
        <f>L19/L25</f>
        <v>0.11841297769507693</v>
      </c>
      <c r="N19" s="18">
        <f t="shared" si="0"/>
        <v>12258674</v>
      </c>
      <c r="O19" s="59">
        <f t="shared" ref="O19:O35" si="2">L19/I19*100</f>
        <v>29.263277553375648</v>
      </c>
    </row>
    <row r="20" spans="1:15">
      <c r="A20" s="1"/>
      <c r="B20" s="69" t="s">
        <v>36</v>
      </c>
      <c r="C20" s="69"/>
      <c r="D20" s="24" t="s">
        <v>37</v>
      </c>
      <c r="E20" s="25">
        <v>31089213</v>
      </c>
      <c r="F20" s="34">
        <v>20.3</v>
      </c>
      <c r="G20" s="25">
        <v>32840000</v>
      </c>
      <c r="H20" s="34">
        <f>G20/G33*100</f>
        <v>19.351797289334119</v>
      </c>
      <c r="I20" s="25">
        <v>32740000</v>
      </c>
      <c r="J20" s="34">
        <f>I20/I33*100</f>
        <v>19.292869770182676</v>
      </c>
      <c r="K20" s="25">
        <f t="shared" si="1"/>
        <v>-100000</v>
      </c>
      <c r="L20" s="25">
        <v>5284806</v>
      </c>
      <c r="M20" s="60">
        <f>L20/L25</f>
        <v>0.12339763111281127</v>
      </c>
      <c r="N20" s="18">
        <f t="shared" si="0"/>
        <v>27555194</v>
      </c>
      <c r="O20" s="59">
        <f t="shared" si="2"/>
        <v>16.141740989615151</v>
      </c>
    </row>
    <row r="21" spans="1:15">
      <c r="A21" s="1"/>
      <c r="B21" s="69" t="s">
        <v>38</v>
      </c>
      <c r="C21" s="69"/>
      <c r="D21" s="24" t="s">
        <v>39</v>
      </c>
      <c r="E21" s="25">
        <v>0</v>
      </c>
      <c r="F21" s="34">
        <v>0</v>
      </c>
      <c r="G21" s="25">
        <v>0</v>
      </c>
      <c r="H21" s="34">
        <f t="shared" ref="H21" si="3">G21/G36*100</f>
        <v>0</v>
      </c>
      <c r="I21" s="25">
        <v>0</v>
      </c>
      <c r="J21" s="34">
        <v>0</v>
      </c>
      <c r="K21" s="25">
        <f t="shared" si="1"/>
        <v>0</v>
      </c>
      <c r="L21" s="25">
        <v>0</v>
      </c>
      <c r="M21" s="60">
        <v>0</v>
      </c>
      <c r="N21" s="18">
        <f t="shared" si="0"/>
        <v>0</v>
      </c>
      <c r="O21" s="59"/>
    </row>
    <row r="22" spans="1:15">
      <c r="A22" s="1"/>
      <c r="B22" s="69" t="s">
        <v>40</v>
      </c>
      <c r="C22" s="69"/>
      <c r="D22" s="24" t="s">
        <v>41</v>
      </c>
      <c r="E22" s="25">
        <v>0</v>
      </c>
      <c r="F22" s="34">
        <v>0</v>
      </c>
      <c r="G22" s="25">
        <v>0</v>
      </c>
      <c r="H22" s="34"/>
      <c r="I22" s="25">
        <v>0</v>
      </c>
      <c r="J22" s="34">
        <v>0</v>
      </c>
      <c r="K22" s="25">
        <f t="shared" si="1"/>
        <v>0</v>
      </c>
      <c r="L22" s="25">
        <v>0</v>
      </c>
      <c r="M22" s="60">
        <v>0</v>
      </c>
      <c r="N22" s="18">
        <f t="shared" si="0"/>
        <v>0</v>
      </c>
      <c r="O22" s="59"/>
    </row>
    <row r="23" spans="1:15">
      <c r="A23" s="1"/>
      <c r="B23" s="69" t="s">
        <v>42</v>
      </c>
      <c r="C23" s="69"/>
      <c r="D23" s="24" t="s">
        <v>43</v>
      </c>
      <c r="E23" s="25">
        <v>110930</v>
      </c>
      <c r="F23" s="34">
        <v>0.06</v>
      </c>
      <c r="G23" s="25">
        <v>150000</v>
      </c>
      <c r="H23" s="34">
        <f>G23/G33*100</f>
        <v>8.8391278727165595E-2</v>
      </c>
      <c r="I23" s="25">
        <v>150000</v>
      </c>
      <c r="J23" s="38">
        <f>I23/I33*100</f>
        <v>8.8391278727165595E-2</v>
      </c>
      <c r="K23" s="25">
        <f t="shared" si="1"/>
        <v>0</v>
      </c>
      <c r="L23" s="25">
        <v>108280</v>
      </c>
      <c r="M23" s="60">
        <f>L23/L25</f>
        <v>2.5282849544326137E-3</v>
      </c>
      <c r="N23" s="18">
        <f t="shared" si="0"/>
        <v>41720</v>
      </c>
      <c r="O23" s="59">
        <f t="shared" si="2"/>
        <v>72.186666666666667</v>
      </c>
    </row>
    <row r="24" spans="1:15">
      <c r="A24" s="1"/>
      <c r="B24" s="69" t="s">
        <v>44</v>
      </c>
      <c r="C24" s="69"/>
      <c r="D24" s="24" t="s">
        <v>45</v>
      </c>
      <c r="E24" s="25">
        <v>578265</v>
      </c>
      <c r="F24" s="34">
        <v>0.4</v>
      </c>
      <c r="G24" s="25">
        <v>240000</v>
      </c>
      <c r="H24" s="34">
        <f>G24/G33*100</f>
        <v>0.14142604596346495</v>
      </c>
      <c r="I24" s="25">
        <v>340000</v>
      </c>
      <c r="J24" s="34">
        <f>I24/I33*100</f>
        <v>0.20035356511490868</v>
      </c>
      <c r="K24" s="25">
        <f t="shared" si="1"/>
        <v>100000</v>
      </c>
      <c r="L24" s="25">
        <v>91471</v>
      </c>
      <c r="M24" s="60">
        <f>L24/L25</f>
        <v>2.1358030390368084E-3</v>
      </c>
      <c r="N24" s="18">
        <f t="shared" si="0"/>
        <v>148529</v>
      </c>
      <c r="O24" s="59">
        <f t="shared" si="2"/>
        <v>26.903235294117643</v>
      </c>
    </row>
    <row r="25" spans="1:15">
      <c r="A25" s="1"/>
      <c r="B25" s="69"/>
      <c r="C25" s="69"/>
      <c r="D25" s="26" t="s">
        <v>46</v>
      </c>
      <c r="E25" s="27">
        <f t="shared" ref="E25:I25" si="4">SUM(E18:E24)</f>
        <v>137842397</v>
      </c>
      <c r="F25" s="35">
        <f t="shared" si="4"/>
        <v>99.960000000000008</v>
      </c>
      <c r="G25" s="27">
        <f t="shared" si="4"/>
        <v>160700000</v>
      </c>
      <c r="H25" s="61"/>
      <c r="I25" s="27">
        <f t="shared" si="4"/>
        <v>160700000</v>
      </c>
      <c r="J25" s="28"/>
      <c r="K25" s="62">
        <f t="shared" si="1"/>
        <v>0</v>
      </c>
      <c r="L25" s="27">
        <f>SUM(L18:L24)</f>
        <v>42827451</v>
      </c>
      <c r="M25" s="65"/>
      <c r="N25" s="39">
        <f t="shared" si="0"/>
        <v>117872549</v>
      </c>
      <c r="O25" s="63">
        <f t="shared" si="2"/>
        <v>26.650560672059736</v>
      </c>
    </row>
    <row r="26" spans="1:15">
      <c r="A26" s="1"/>
      <c r="B26" s="69" t="s">
        <v>47</v>
      </c>
      <c r="C26" s="69"/>
      <c r="D26" s="24" t="s">
        <v>48</v>
      </c>
      <c r="E26" s="25">
        <v>0</v>
      </c>
      <c r="F26" s="34">
        <v>0</v>
      </c>
      <c r="G26" s="25">
        <v>0</v>
      </c>
      <c r="H26" s="34"/>
      <c r="I26" s="25">
        <v>0</v>
      </c>
      <c r="J26" s="34">
        <v>0</v>
      </c>
      <c r="K26" s="25">
        <f t="shared" si="1"/>
        <v>0</v>
      </c>
      <c r="L26" s="25">
        <v>0</v>
      </c>
      <c r="M26" s="60">
        <v>0</v>
      </c>
      <c r="N26" s="18">
        <f t="shared" si="0"/>
        <v>0</v>
      </c>
      <c r="O26" s="59"/>
    </row>
    <row r="27" spans="1:15">
      <c r="A27" s="1"/>
      <c r="B27" s="69" t="s">
        <v>49</v>
      </c>
      <c r="C27" s="69"/>
      <c r="D27" s="24" t="s">
        <v>50</v>
      </c>
      <c r="E27" s="25">
        <v>0</v>
      </c>
      <c r="F27" s="34">
        <v>0.6</v>
      </c>
      <c r="G27" s="25">
        <v>9000000</v>
      </c>
      <c r="H27" s="34">
        <f>G27/G33*100</f>
        <v>5.3034767236299354</v>
      </c>
      <c r="I27" s="25">
        <v>9000000</v>
      </c>
      <c r="J27" s="34">
        <f>I27/I33*100</f>
        <v>5.3034767236299354</v>
      </c>
      <c r="K27" s="25">
        <f t="shared" si="1"/>
        <v>0</v>
      </c>
      <c r="L27" s="25">
        <v>0</v>
      </c>
      <c r="M27" s="60">
        <v>0</v>
      </c>
      <c r="N27" s="18">
        <f t="shared" si="0"/>
        <v>9000000</v>
      </c>
      <c r="O27" s="59">
        <f t="shared" si="2"/>
        <v>0</v>
      </c>
    </row>
    <row r="28" spans="1:15">
      <c r="A28" s="1"/>
      <c r="B28" s="69"/>
      <c r="C28" s="69"/>
      <c r="D28" s="26" t="s">
        <v>51</v>
      </c>
      <c r="E28" s="54">
        <v>0</v>
      </c>
      <c r="F28" s="55">
        <v>0.6</v>
      </c>
      <c r="G28" s="54">
        <f>G27</f>
        <v>9000000</v>
      </c>
      <c r="H28" s="34">
        <f>G28/G33*100</f>
        <v>5.3034767236299354</v>
      </c>
      <c r="I28" s="54">
        <f>I27</f>
        <v>9000000</v>
      </c>
      <c r="J28" s="34">
        <f>I28/I33*100</f>
        <v>5.3034767236299354</v>
      </c>
      <c r="K28" s="25">
        <f t="shared" si="1"/>
        <v>0</v>
      </c>
      <c r="L28" s="54">
        <v>0</v>
      </c>
      <c r="M28" s="66"/>
      <c r="N28" s="18">
        <f t="shared" si="0"/>
        <v>9000000</v>
      </c>
      <c r="O28" s="59">
        <f t="shared" si="2"/>
        <v>0</v>
      </c>
    </row>
    <row r="29" spans="1:15">
      <c r="A29" s="1"/>
      <c r="B29" s="69" t="s">
        <v>47</v>
      </c>
      <c r="C29" s="69"/>
      <c r="D29" s="24" t="s">
        <v>48</v>
      </c>
      <c r="E29" s="25">
        <v>0</v>
      </c>
      <c r="F29" s="34">
        <v>0</v>
      </c>
      <c r="G29" s="25">
        <v>0</v>
      </c>
      <c r="H29" s="34"/>
      <c r="I29" s="25">
        <v>0</v>
      </c>
      <c r="J29" s="34">
        <v>0</v>
      </c>
      <c r="K29" s="25">
        <f t="shared" si="1"/>
        <v>0</v>
      </c>
      <c r="L29" s="25">
        <v>0</v>
      </c>
      <c r="M29" s="60">
        <v>0</v>
      </c>
      <c r="N29" s="18">
        <f t="shared" si="0"/>
        <v>0</v>
      </c>
      <c r="O29" s="59"/>
    </row>
    <row r="30" spans="1:15">
      <c r="A30" s="1"/>
      <c r="B30" s="69" t="s">
        <v>49</v>
      </c>
      <c r="C30" s="69"/>
      <c r="D30" s="24" t="s">
        <v>50</v>
      </c>
      <c r="E30" s="25">
        <v>0</v>
      </c>
      <c r="F30" s="34">
        <v>0</v>
      </c>
      <c r="G30" s="25">
        <v>0</v>
      </c>
      <c r="H30" s="34"/>
      <c r="I30" s="25">
        <v>0</v>
      </c>
      <c r="J30" s="34">
        <v>0</v>
      </c>
      <c r="K30" s="25">
        <f t="shared" si="1"/>
        <v>0</v>
      </c>
      <c r="L30" s="25">
        <v>0</v>
      </c>
      <c r="M30" s="60">
        <v>0</v>
      </c>
      <c r="N30" s="18">
        <f t="shared" si="0"/>
        <v>0</v>
      </c>
      <c r="O30" s="59"/>
    </row>
    <row r="31" spans="1:15">
      <c r="A31" s="1"/>
      <c r="B31" s="69"/>
      <c r="C31" s="69"/>
      <c r="D31" s="26" t="s">
        <v>52</v>
      </c>
      <c r="E31" s="54">
        <v>0</v>
      </c>
      <c r="F31" s="55">
        <v>0</v>
      </c>
      <c r="G31" s="54">
        <v>0</v>
      </c>
      <c r="H31" s="34"/>
      <c r="I31" s="54">
        <v>0</v>
      </c>
      <c r="J31" s="55">
        <v>0</v>
      </c>
      <c r="K31" s="25">
        <f t="shared" si="1"/>
        <v>0</v>
      </c>
      <c r="L31" s="54">
        <v>0</v>
      </c>
      <c r="M31" s="66">
        <v>0</v>
      </c>
      <c r="N31" s="18">
        <f t="shared" si="0"/>
        <v>0</v>
      </c>
      <c r="O31" s="59"/>
    </row>
    <row r="32" spans="1:15">
      <c r="A32" s="1"/>
      <c r="B32" s="69"/>
      <c r="C32" s="69"/>
      <c r="D32" s="26" t="s">
        <v>53</v>
      </c>
      <c r="E32" s="54">
        <v>16362000</v>
      </c>
      <c r="F32" s="55">
        <v>0.6</v>
      </c>
      <c r="G32" s="54">
        <v>9000000</v>
      </c>
      <c r="H32" s="34"/>
      <c r="I32" s="54">
        <v>9000000</v>
      </c>
      <c r="J32" s="55">
        <f>I32/I33*100</f>
        <v>5.3034767236299354</v>
      </c>
      <c r="K32" s="25">
        <f t="shared" si="1"/>
        <v>0</v>
      </c>
      <c r="L32" s="54">
        <v>0</v>
      </c>
      <c r="M32" s="66">
        <v>0.6</v>
      </c>
      <c r="N32" s="18">
        <f t="shared" si="0"/>
        <v>9000000</v>
      </c>
      <c r="O32" s="59">
        <f t="shared" si="2"/>
        <v>0</v>
      </c>
    </row>
    <row r="33" spans="1:15">
      <c r="A33" s="1"/>
      <c r="B33" s="69"/>
      <c r="C33" s="69"/>
      <c r="D33" s="26" t="s">
        <v>54</v>
      </c>
      <c r="E33" s="27">
        <f>E25+E32</f>
        <v>154204397</v>
      </c>
      <c r="F33" s="35">
        <v>100</v>
      </c>
      <c r="G33" s="27">
        <f>G25+G32</f>
        <v>169700000</v>
      </c>
      <c r="H33" s="28">
        <v>100</v>
      </c>
      <c r="I33" s="27">
        <f>I25+I32</f>
        <v>169700000</v>
      </c>
      <c r="J33" s="28"/>
      <c r="K33" s="25">
        <f t="shared" si="1"/>
        <v>0</v>
      </c>
      <c r="L33" s="27">
        <f>L25+L32</f>
        <v>42827451</v>
      </c>
      <c r="M33" s="35">
        <v>100</v>
      </c>
      <c r="N33" s="18">
        <f t="shared" si="0"/>
        <v>126872549</v>
      </c>
      <c r="O33" s="59">
        <f t="shared" si="2"/>
        <v>25.237154390100176</v>
      </c>
    </row>
    <row r="34" spans="1:15">
      <c r="A34" s="1"/>
      <c r="B34" s="69"/>
      <c r="C34" s="69"/>
      <c r="D34" s="58" t="s">
        <v>28</v>
      </c>
      <c r="E34" s="54">
        <v>2619400</v>
      </c>
      <c r="F34" s="55">
        <v>32</v>
      </c>
      <c r="G34" s="22">
        <v>18830289</v>
      </c>
      <c r="H34" s="56"/>
      <c r="I34" s="22">
        <v>18830289</v>
      </c>
      <c r="J34" s="56"/>
      <c r="K34" s="25">
        <f t="shared" si="1"/>
        <v>0</v>
      </c>
      <c r="L34" s="54">
        <v>0</v>
      </c>
      <c r="M34" s="55"/>
      <c r="N34" s="18">
        <f t="shared" si="0"/>
        <v>18830289</v>
      </c>
      <c r="O34" s="59">
        <f t="shared" si="2"/>
        <v>0</v>
      </c>
    </row>
    <row r="35" spans="1:15" ht="15.75" thickBot="1">
      <c r="A35" s="1"/>
      <c r="B35" s="69"/>
      <c r="C35" s="69"/>
      <c r="D35" s="26" t="s">
        <v>55</v>
      </c>
      <c r="E35" s="27">
        <v>2619400</v>
      </c>
      <c r="F35" s="28">
        <v>32</v>
      </c>
      <c r="G35" s="27">
        <f>G34</f>
        <v>18830289</v>
      </c>
      <c r="H35" s="28"/>
      <c r="I35" s="27">
        <f>I34</f>
        <v>18830289</v>
      </c>
      <c r="J35" s="28"/>
      <c r="K35" s="25">
        <f t="shared" si="1"/>
        <v>0</v>
      </c>
      <c r="L35" s="27">
        <v>0</v>
      </c>
      <c r="M35" s="28"/>
      <c r="N35" s="18">
        <f t="shared" si="0"/>
        <v>18830289</v>
      </c>
      <c r="O35" s="59">
        <f t="shared" si="2"/>
        <v>0</v>
      </c>
    </row>
    <row r="36" spans="1:15" ht="16.5" thickTop="1" thickBot="1">
      <c r="A36" s="1"/>
      <c r="B36" s="70"/>
      <c r="C36" s="70"/>
      <c r="D36" s="29" t="s">
        <v>56</v>
      </c>
      <c r="E36" s="30" t="s">
        <v>57</v>
      </c>
      <c r="F36" s="31"/>
      <c r="G36" s="31">
        <v>60</v>
      </c>
      <c r="H36" s="31"/>
      <c r="I36" s="31"/>
      <c r="J36" s="31"/>
      <c r="K36" s="31"/>
      <c r="L36" s="31">
        <v>60</v>
      </c>
      <c r="M36" s="31"/>
      <c r="N36" s="31"/>
      <c r="O36" s="32"/>
    </row>
    <row r="37" spans="1:15" ht="15.75" thickTop="1">
      <c r="A37" s="1"/>
      <c r="B37" s="71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71"/>
      <c r="C38" s="71"/>
      <c r="D38" s="67" t="s">
        <v>70</v>
      </c>
      <c r="E38" s="67"/>
      <c r="F38" s="67"/>
      <c r="G38" s="33"/>
      <c r="H38" s="33" t="s">
        <v>58</v>
      </c>
      <c r="I38" s="33"/>
      <c r="J38" s="68"/>
      <c r="K38" s="68"/>
      <c r="L38" s="68"/>
      <c r="M38" s="68"/>
      <c r="N38" s="1"/>
      <c r="O38" s="1"/>
    </row>
    <row r="39" spans="1:15">
      <c r="A39" s="1"/>
      <c r="B39" s="71"/>
      <c r="C39" s="71"/>
      <c r="D39" s="67"/>
      <c r="E39" s="67"/>
      <c r="F39" s="67"/>
      <c r="G39" s="33"/>
      <c r="H39" s="33" t="s">
        <v>59</v>
      </c>
      <c r="I39" s="33" t="s">
        <v>66</v>
      </c>
      <c r="J39" s="68"/>
      <c r="K39" s="68"/>
      <c r="L39" s="68"/>
      <c r="M39" s="68"/>
      <c r="N39" s="1"/>
      <c r="O39" s="1"/>
    </row>
    <row r="40" spans="1:15">
      <c r="A40" s="1"/>
      <c r="B40" s="71"/>
      <c r="C40" s="71"/>
      <c r="D40" s="67"/>
      <c r="E40" s="67"/>
      <c r="F40" s="67"/>
      <c r="G40" s="68"/>
      <c r="H40" s="68" t="s">
        <v>60</v>
      </c>
      <c r="I40" s="68" t="s">
        <v>67</v>
      </c>
      <c r="J40" s="68"/>
      <c r="K40" s="68"/>
      <c r="L40" s="68"/>
      <c r="M40" s="68"/>
      <c r="N40" s="1"/>
      <c r="O40" s="1"/>
    </row>
    <row r="41" spans="1:15">
      <c r="A41" s="1"/>
      <c r="B41" s="1"/>
      <c r="C41" s="1"/>
      <c r="D41" s="67"/>
      <c r="E41" s="67"/>
      <c r="F41" s="67"/>
      <c r="G41" s="68"/>
      <c r="H41" s="68"/>
      <c r="I41" s="68"/>
      <c r="J41" s="68"/>
      <c r="K41" s="68"/>
      <c r="L41" s="68"/>
      <c r="M41" s="68"/>
      <c r="N41" s="1"/>
      <c r="O41" s="1"/>
    </row>
    <row r="42" spans="1:15">
      <c r="D42" s="67" t="s">
        <v>71</v>
      </c>
      <c r="E42" s="67"/>
      <c r="F42" s="67"/>
      <c r="G42" s="64"/>
      <c r="H42" s="64" t="s">
        <v>58</v>
      </c>
      <c r="I42" s="64"/>
      <c r="J42" s="68"/>
      <c r="K42" s="68"/>
      <c r="L42" s="68"/>
      <c r="M42" s="68"/>
    </row>
    <row r="43" spans="1:15">
      <c r="D43" s="67"/>
      <c r="E43" s="67"/>
      <c r="F43" s="67"/>
      <c r="G43" s="64"/>
      <c r="H43" s="64" t="s">
        <v>59</v>
      </c>
      <c r="I43" s="64" t="s">
        <v>72</v>
      </c>
      <c r="J43" s="68"/>
      <c r="K43" s="68"/>
      <c r="L43" s="68"/>
      <c r="M43" s="68"/>
    </row>
    <row r="44" spans="1:15">
      <c r="D44" s="67"/>
      <c r="E44" s="67"/>
      <c r="F44" s="67"/>
      <c r="G44" s="68"/>
      <c r="H44" s="68" t="s">
        <v>60</v>
      </c>
      <c r="I44" s="68" t="s">
        <v>67</v>
      </c>
      <c r="J44" s="68"/>
      <c r="K44" s="68"/>
      <c r="L44" s="68"/>
      <c r="M44" s="68"/>
    </row>
    <row r="45" spans="1:15">
      <c r="D45" s="67"/>
      <c r="E45" s="67"/>
      <c r="F45" s="67"/>
      <c r="G45" s="68"/>
      <c r="H45" s="68"/>
      <c r="I45" s="68"/>
      <c r="J45" s="68"/>
      <c r="K45" s="68"/>
      <c r="L45" s="68"/>
      <c r="M45" s="68"/>
    </row>
  </sheetData>
  <mergeCells count="58">
    <mergeCell ref="B2:O2"/>
    <mergeCell ref="B3:O3"/>
    <mergeCell ref="B4:O4"/>
    <mergeCell ref="B5:C5"/>
    <mergeCell ref="D5:F5"/>
    <mergeCell ref="G5:J5"/>
    <mergeCell ref="K5:O5"/>
    <mergeCell ref="B6:D9"/>
    <mergeCell ref="E6:O6"/>
    <mergeCell ref="E7:F7"/>
    <mergeCell ref="G7:H7"/>
    <mergeCell ref="I7:J7"/>
    <mergeCell ref="L7:M7"/>
    <mergeCell ref="N7:N8"/>
    <mergeCell ref="O7:O8"/>
    <mergeCell ref="B10:D10"/>
    <mergeCell ref="B11:C11"/>
    <mergeCell ref="B12:C12"/>
    <mergeCell ref="B13:C13"/>
    <mergeCell ref="B14:C14"/>
    <mergeCell ref="B15:C15"/>
    <mergeCell ref="B16:D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40"/>
    <mergeCell ref="D38:F41"/>
    <mergeCell ref="J38:M38"/>
    <mergeCell ref="J39:M39"/>
    <mergeCell ref="G40:G41"/>
    <mergeCell ref="H40:H41"/>
    <mergeCell ref="I40:I41"/>
    <mergeCell ref="J40:M41"/>
    <mergeCell ref="D42:F45"/>
    <mergeCell ref="J42:M42"/>
    <mergeCell ref="J43:M43"/>
    <mergeCell ref="G44:G45"/>
    <mergeCell ref="H44:H45"/>
    <mergeCell ref="I44:I45"/>
    <mergeCell ref="J44:M45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sqref="A1:XFD1048576"/>
    </sheetView>
  </sheetViews>
  <sheetFormatPr defaultRowHeight="15"/>
  <cols>
    <col min="1" max="1" width="3.28515625" customWidth="1"/>
    <col min="2" max="2" width="0.140625" customWidth="1"/>
    <col min="3" max="3" width="10.28515625" customWidth="1"/>
    <col min="4" max="4" width="8" customWidth="1"/>
    <col min="5" max="5" width="24" customWidth="1"/>
    <col min="6" max="6" width="21.42578125" customWidth="1"/>
    <col min="7" max="7" width="13.28515625" customWidth="1"/>
    <col min="8" max="8" width="15.42578125" customWidth="1"/>
    <col min="9" max="9" width="19" customWidth="1"/>
    <col min="10" max="10" width="14.28515625" customWidth="1"/>
    <col min="11" max="12" width="16.140625" customWidth="1"/>
    <col min="13" max="13" width="10.5703125" customWidth="1"/>
    <col min="14" max="14" width="11" customWidth="1"/>
    <col min="15" max="17" width="16.140625" customWidth="1"/>
  </cols>
  <sheetData>
    <row r="1" spans="1:17">
      <c r="A1" s="91"/>
      <c r="B1" s="91"/>
      <c r="C1" s="92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>
      <c r="A2" s="91"/>
      <c r="B2" s="91"/>
      <c r="C2" s="93" t="s">
        <v>73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15.75" thickBot="1">
      <c r="A3" s="91"/>
      <c r="B3" s="91"/>
      <c r="C3" s="94" t="s">
        <v>74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16.5" thickTop="1" thickBot="1">
      <c r="A4" s="95"/>
      <c r="B4" s="95"/>
      <c r="C4" s="96" t="s">
        <v>75</v>
      </c>
      <c r="D4" s="97" t="s">
        <v>76</v>
      </c>
      <c r="E4" s="98" t="s">
        <v>77</v>
      </c>
      <c r="F4" s="97" t="s">
        <v>6</v>
      </c>
      <c r="G4" s="97" t="s">
        <v>78</v>
      </c>
      <c r="H4" s="99" t="s">
        <v>79</v>
      </c>
      <c r="I4" s="99"/>
      <c r="J4" s="99"/>
      <c r="K4" s="99"/>
      <c r="L4" s="99"/>
      <c r="M4" s="99"/>
      <c r="N4" s="99"/>
      <c r="O4" s="99"/>
      <c r="P4" s="99"/>
      <c r="Q4" s="99"/>
    </row>
    <row r="5" spans="1:17" ht="16.5" thickTop="1" thickBot="1">
      <c r="A5" s="95"/>
      <c r="B5" s="95"/>
      <c r="C5" s="96"/>
      <c r="D5" s="97"/>
      <c r="E5" s="98"/>
      <c r="F5" s="97"/>
      <c r="G5" s="97"/>
      <c r="H5" s="100" t="s">
        <v>47</v>
      </c>
      <c r="I5" s="100" t="s">
        <v>49</v>
      </c>
      <c r="J5" s="100" t="s">
        <v>32</v>
      </c>
      <c r="K5" s="100" t="s">
        <v>34</v>
      </c>
      <c r="L5" s="100" t="s">
        <v>36</v>
      </c>
      <c r="M5" s="100" t="s">
        <v>38</v>
      </c>
      <c r="N5" s="100" t="s">
        <v>40</v>
      </c>
      <c r="O5" s="100" t="s">
        <v>42</v>
      </c>
      <c r="P5" s="100" t="s">
        <v>44</v>
      </c>
      <c r="Q5" s="101" t="s">
        <v>80</v>
      </c>
    </row>
    <row r="6" spans="1:17" ht="60.75" thickTop="1">
      <c r="A6" s="91"/>
      <c r="B6" s="91"/>
      <c r="C6" s="96"/>
      <c r="D6" s="97"/>
      <c r="E6" s="98"/>
      <c r="F6" s="102" t="s">
        <v>81</v>
      </c>
      <c r="G6" s="97"/>
      <c r="H6" s="103" t="s">
        <v>82</v>
      </c>
      <c r="I6" s="103" t="s">
        <v>83</v>
      </c>
      <c r="J6" s="103" t="s">
        <v>84</v>
      </c>
      <c r="K6" s="103" t="s">
        <v>85</v>
      </c>
      <c r="L6" s="103" t="s">
        <v>86</v>
      </c>
      <c r="M6" s="103" t="s">
        <v>87</v>
      </c>
      <c r="N6" s="103" t="s">
        <v>88</v>
      </c>
      <c r="O6" s="103" t="s">
        <v>89</v>
      </c>
      <c r="P6" s="103" t="s">
        <v>90</v>
      </c>
      <c r="Q6" s="104" t="s">
        <v>80</v>
      </c>
    </row>
    <row r="7" spans="1:17">
      <c r="A7" s="91"/>
      <c r="B7" s="91"/>
      <c r="C7" s="105">
        <v>89</v>
      </c>
      <c r="D7" s="106" t="s">
        <v>91</v>
      </c>
      <c r="E7" s="107" t="s">
        <v>92</v>
      </c>
      <c r="F7" s="106">
        <v>2025</v>
      </c>
      <c r="G7" s="108" t="s">
        <v>93</v>
      </c>
      <c r="H7" s="109">
        <v>0</v>
      </c>
      <c r="I7" s="109">
        <v>9000000</v>
      </c>
      <c r="J7" s="109">
        <v>110140000</v>
      </c>
      <c r="K7" s="109">
        <v>17330000</v>
      </c>
      <c r="L7" s="109">
        <v>32840000</v>
      </c>
      <c r="M7" s="109">
        <v>0</v>
      </c>
      <c r="N7" s="109">
        <v>0</v>
      </c>
      <c r="O7" s="109">
        <v>150000</v>
      </c>
      <c r="P7" s="109">
        <v>240000</v>
      </c>
      <c r="Q7" s="110">
        <f>I7+J7+K7+L7+O7+P7</f>
        <v>169700000</v>
      </c>
    </row>
    <row r="8" spans="1:17">
      <c r="A8" s="91"/>
      <c r="B8" s="91"/>
      <c r="C8" s="105">
        <v>89</v>
      </c>
      <c r="D8" s="106" t="s">
        <v>91</v>
      </c>
      <c r="E8" s="107" t="s">
        <v>92</v>
      </c>
      <c r="F8" s="106">
        <v>2025</v>
      </c>
      <c r="G8" s="111" t="s">
        <v>94</v>
      </c>
      <c r="H8" s="112">
        <v>0</v>
      </c>
      <c r="I8" s="112">
        <v>9000000</v>
      </c>
      <c r="J8" s="112">
        <v>110140000</v>
      </c>
      <c r="K8" s="112">
        <v>17330000</v>
      </c>
      <c r="L8" s="112">
        <v>32740000</v>
      </c>
      <c r="M8" s="112">
        <v>0</v>
      </c>
      <c r="N8" s="112">
        <v>0</v>
      </c>
      <c r="O8" s="112">
        <v>150000</v>
      </c>
      <c r="P8" s="112">
        <v>340000</v>
      </c>
      <c r="Q8" s="110">
        <f t="shared" ref="Q8:Q14" si="0">I8+J8+K8+L8+O8+P8</f>
        <v>169700000</v>
      </c>
    </row>
    <row r="9" spans="1:17">
      <c r="A9" s="91"/>
      <c r="B9" s="91"/>
      <c r="C9" s="105">
        <v>89</v>
      </c>
      <c r="D9" s="106" t="s">
        <v>91</v>
      </c>
      <c r="E9" s="107" t="s">
        <v>92</v>
      </c>
      <c r="F9" s="106">
        <v>2025</v>
      </c>
      <c r="G9" s="111" t="s">
        <v>95</v>
      </c>
      <c r="H9" s="112">
        <v>0</v>
      </c>
      <c r="I9" s="112">
        <v>0</v>
      </c>
      <c r="J9" s="112">
        <v>32271568</v>
      </c>
      <c r="K9" s="112">
        <v>5071326</v>
      </c>
      <c r="L9" s="112">
        <v>5284806</v>
      </c>
      <c r="M9" s="112">
        <v>0</v>
      </c>
      <c r="N9" s="112">
        <v>0</v>
      </c>
      <c r="O9" s="112">
        <v>108280</v>
      </c>
      <c r="P9" s="112">
        <v>91471</v>
      </c>
      <c r="Q9" s="113">
        <f t="shared" si="0"/>
        <v>42827451</v>
      </c>
    </row>
    <row r="10" spans="1:17">
      <c r="A10" s="91"/>
      <c r="B10" s="91"/>
      <c r="C10" s="105">
        <v>89</v>
      </c>
      <c r="D10" s="106" t="s">
        <v>91</v>
      </c>
      <c r="E10" s="107" t="s">
        <v>92</v>
      </c>
      <c r="F10" s="106">
        <v>2025</v>
      </c>
      <c r="G10" s="111" t="s">
        <v>96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3">
        <f t="shared" si="0"/>
        <v>0</v>
      </c>
    </row>
    <row r="11" spans="1:17">
      <c r="A11" s="91"/>
      <c r="B11" s="91"/>
      <c r="C11" s="105">
        <v>89</v>
      </c>
      <c r="D11" s="106" t="s">
        <v>91</v>
      </c>
      <c r="E11" s="107" t="s">
        <v>80</v>
      </c>
      <c r="F11" s="106">
        <v>2025</v>
      </c>
      <c r="G11" s="108" t="s">
        <v>93</v>
      </c>
      <c r="H11" s="109">
        <v>0</v>
      </c>
      <c r="I11" s="109">
        <v>9000000</v>
      </c>
      <c r="J11" s="109">
        <v>110140000</v>
      </c>
      <c r="K11" s="109">
        <v>17330000</v>
      </c>
      <c r="L11" s="109">
        <v>32840000</v>
      </c>
      <c r="M11" s="109">
        <v>0</v>
      </c>
      <c r="N11" s="109">
        <v>0</v>
      </c>
      <c r="O11" s="109">
        <v>150000</v>
      </c>
      <c r="P11" s="109">
        <v>240000</v>
      </c>
      <c r="Q11" s="110">
        <f t="shared" si="0"/>
        <v>169700000</v>
      </c>
    </row>
    <row r="12" spans="1:17">
      <c r="A12" s="91"/>
      <c r="B12" s="91"/>
      <c r="C12" s="105">
        <v>89</v>
      </c>
      <c r="D12" s="106" t="s">
        <v>91</v>
      </c>
      <c r="E12" s="107" t="s">
        <v>80</v>
      </c>
      <c r="F12" s="106">
        <v>2025</v>
      </c>
      <c r="G12" s="111" t="s">
        <v>94</v>
      </c>
      <c r="H12" s="112">
        <v>0</v>
      </c>
      <c r="I12" s="112">
        <v>9000000</v>
      </c>
      <c r="J12" s="112">
        <v>110140000</v>
      </c>
      <c r="K12" s="112">
        <v>17330000</v>
      </c>
      <c r="L12" s="112">
        <v>32740000</v>
      </c>
      <c r="M12" s="112">
        <v>0</v>
      </c>
      <c r="N12" s="112">
        <v>0</v>
      </c>
      <c r="O12" s="112">
        <v>150000</v>
      </c>
      <c r="P12" s="112">
        <v>340000</v>
      </c>
      <c r="Q12" s="110">
        <f t="shared" si="0"/>
        <v>169700000</v>
      </c>
    </row>
    <row r="13" spans="1:17">
      <c r="A13" s="91"/>
      <c r="B13" s="91"/>
      <c r="C13" s="105">
        <v>89</v>
      </c>
      <c r="D13" s="106" t="s">
        <v>91</v>
      </c>
      <c r="E13" s="107" t="s">
        <v>80</v>
      </c>
      <c r="F13" s="106">
        <v>2025</v>
      </c>
      <c r="G13" s="108" t="s">
        <v>95</v>
      </c>
      <c r="H13" s="109">
        <v>0</v>
      </c>
      <c r="I13" s="109">
        <v>0</v>
      </c>
      <c r="J13" s="109">
        <v>32271568</v>
      </c>
      <c r="K13" s="112">
        <v>5071326</v>
      </c>
      <c r="L13" s="112">
        <v>5284806</v>
      </c>
      <c r="M13" s="109">
        <v>0</v>
      </c>
      <c r="N13" s="109">
        <v>0</v>
      </c>
      <c r="O13" s="112">
        <v>108280</v>
      </c>
      <c r="P13" s="112">
        <v>91471</v>
      </c>
      <c r="Q13" s="110">
        <f t="shared" si="0"/>
        <v>42827451</v>
      </c>
    </row>
    <row r="14" spans="1:17">
      <c r="A14" s="91"/>
      <c r="B14" s="91"/>
      <c r="C14" s="105">
        <v>89</v>
      </c>
      <c r="D14" s="106" t="s">
        <v>91</v>
      </c>
      <c r="E14" s="107" t="s">
        <v>80</v>
      </c>
      <c r="F14" s="106">
        <v>2025</v>
      </c>
      <c r="G14" s="111" t="s">
        <v>96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113">
        <f t="shared" si="0"/>
        <v>0</v>
      </c>
    </row>
    <row r="15" spans="1:17" ht="30">
      <c r="A15" s="91"/>
      <c r="B15" s="91"/>
      <c r="C15" s="105">
        <v>89</v>
      </c>
      <c r="D15" s="106" t="s">
        <v>91</v>
      </c>
      <c r="E15" s="107" t="s">
        <v>97</v>
      </c>
      <c r="F15" s="106">
        <v>2025</v>
      </c>
      <c r="G15" s="111"/>
      <c r="H15" s="112">
        <v>0</v>
      </c>
      <c r="I15" s="109">
        <f>I12-I13</f>
        <v>9000000</v>
      </c>
      <c r="J15" s="109">
        <f>J12-J13</f>
        <v>77868432</v>
      </c>
      <c r="K15" s="109">
        <f t="shared" ref="K15:Q15" si="1">K12-K13</f>
        <v>12258674</v>
      </c>
      <c r="L15" s="109">
        <f t="shared" si="1"/>
        <v>27455194</v>
      </c>
      <c r="M15" s="109">
        <f t="shared" si="1"/>
        <v>0</v>
      </c>
      <c r="N15" s="109">
        <f t="shared" si="1"/>
        <v>0</v>
      </c>
      <c r="O15" s="109">
        <f t="shared" si="1"/>
        <v>41720</v>
      </c>
      <c r="P15" s="109">
        <f t="shared" si="1"/>
        <v>248529</v>
      </c>
      <c r="Q15" s="109">
        <f t="shared" si="1"/>
        <v>126872549</v>
      </c>
    </row>
    <row r="16" spans="1:17">
      <c r="A16" s="91"/>
      <c r="B16" s="91"/>
      <c r="C16" s="105">
        <v>89</v>
      </c>
      <c r="D16" s="106" t="s">
        <v>91</v>
      </c>
      <c r="E16" s="107" t="s">
        <v>98</v>
      </c>
      <c r="F16" s="106">
        <v>2025</v>
      </c>
      <c r="G16" s="111"/>
      <c r="H16" s="114">
        <v>0</v>
      </c>
      <c r="I16" s="114"/>
      <c r="J16" s="114">
        <f>J13/J12*100</f>
        <v>29.30049754857454</v>
      </c>
      <c r="K16" s="114">
        <f t="shared" ref="K16:Q16" si="2">K13/K12*100</f>
        <v>29.263277553375648</v>
      </c>
      <c r="L16" s="114">
        <f t="shared" si="2"/>
        <v>16.141740989615151</v>
      </c>
      <c r="M16" s="114"/>
      <c r="N16" s="114"/>
      <c r="O16" s="114">
        <f t="shared" si="2"/>
        <v>72.186666666666667</v>
      </c>
      <c r="P16" s="114">
        <f t="shared" si="2"/>
        <v>26.903235294117643</v>
      </c>
      <c r="Q16" s="114">
        <f t="shared" si="2"/>
        <v>25.237154390100176</v>
      </c>
    </row>
    <row r="17" spans="1:17">
      <c r="A17" s="91"/>
      <c r="B17" s="115"/>
      <c r="C17" s="115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</row>
    <row r="18" spans="1:17">
      <c r="A18" s="91"/>
      <c r="B18" s="91"/>
      <c r="C18" s="91"/>
      <c r="D18" s="91"/>
      <c r="E18" s="116" t="s">
        <v>99</v>
      </c>
      <c r="F18" s="117" t="s">
        <v>58</v>
      </c>
      <c r="G18" s="117" t="s">
        <v>72</v>
      </c>
      <c r="H18" s="117" t="s">
        <v>100</v>
      </c>
      <c r="I18" s="116" t="s">
        <v>101</v>
      </c>
      <c r="J18" s="117" t="s">
        <v>58</v>
      </c>
      <c r="K18" s="117" t="s">
        <v>102</v>
      </c>
      <c r="L18" s="117"/>
      <c r="M18" s="91"/>
      <c r="N18" s="91"/>
      <c r="O18" s="91"/>
      <c r="P18" s="91"/>
      <c r="Q18" s="91"/>
    </row>
    <row r="19" spans="1:17" ht="39" customHeight="1">
      <c r="A19" s="91"/>
      <c r="B19" s="91"/>
      <c r="C19" s="91"/>
      <c r="D19" s="91"/>
      <c r="E19" s="116" t="s">
        <v>103</v>
      </c>
      <c r="F19" s="117" t="s">
        <v>59</v>
      </c>
      <c r="G19" s="117"/>
      <c r="H19" s="117"/>
      <c r="I19" s="116" t="s">
        <v>104</v>
      </c>
      <c r="J19" s="117" t="s">
        <v>59</v>
      </c>
      <c r="K19" s="117"/>
      <c r="L19" s="117"/>
      <c r="M19" s="91"/>
      <c r="N19" s="91"/>
      <c r="O19" s="91"/>
      <c r="P19" s="91"/>
      <c r="Q19" s="91"/>
    </row>
    <row r="20" spans="1:17">
      <c r="A20" s="91"/>
      <c r="B20" s="91"/>
      <c r="C20" s="91"/>
      <c r="D20" s="91"/>
      <c r="E20" s="116"/>
      <c r="F20" s="117" t="s">
        <v>60</v>
      </c>
      <c r="G20" s="117" t="s">
        <v>67</v>
      </c>
      <c r="H20" s="117"/>
      <c r="I20" s="116"/>
      <c r="J20" s="117" t="s">
        <v>60</v>
      </c>
      <c r="K20" s="117" t="s">
        <v>67</v>
      </c>
      <c r="L20" s="117"/>
      <c r="M20" s="91"/>
      <c r="N20" s="91"/>
      <c r="O20" s="91"/>
      <c r="P20" s="91"/>
      <c r="Q20" s="91"/>
    </row>
    <row r="21" spans="1:17">
      <c r="A21" s="91"/>
      <c r="B21" s="91"/>
      <c r="C21" s="115"/>
      <c r="D21" s="115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</row>
  </sheetData>
  <mergeCells count="11">
    <mergeCell ref="B17:C17"/>
    <mergeCell ref="C21:D21"/>
    <mergeCell ref="C2:Q2"/>
    <mergeCell ref="C3:Q3"/>
    <mergeCell ref="A4:B5"/>
    <mergeCell ref="C4:C6"/>
    <mergeCell ref="D4:D6"/>
    <mergeCell ref="E4:E6"/>
    <mergeCell ref="F4:F5"/>
    <mergeCell ref="G4:G6"/>
    <mergeCell ref="H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sqref="A1:XFD1048576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9.140625" customWidth="1"/>
    <col min="5" max="5" width="28.85546875" customWidth="1"/>
    <col min="6" max="6" width="11.7109375" customWidth="1"/>
    <col min="7" max="7" width="26" customWidth="1"/>
    <col min="8" max="8" width="14.140625" customWidth="1"/>
    <col min="9" max="9" width="15" customWidth="1"/>
    <col min="10" max="12" width="16.140625" customWidth="1"/>
    <col min="13" max="13" width="16" customWidth="1"/>
    <col min="14" max="14" width="0.140625" customWidth="1"/>
    <col min="15" max="18" width="16.140625" customWidth="1"/>
  </cols>
  <sheetData>
    <row r="1" spans="1:18">
      <c r="A1" s="91"/>
      <c r="B1" s="91"/>
      <c r="C1" s="92"/>
      <c r="D1" s="91"/>
      <c r="E1" s="91"/>
      <c r="F1" s="91"/>
      <c r="G1" s="91" t="s">
        <v>105</v>
      </c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>
      <c r="A2" s="91"/>
      <c r="B2" s="91"/>
      <c r="C2" s="93" t="s">
        <v>106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15.75" thickBot="1">
      <c r="A3" s="91"/>
      <c r="B3" s="91"/>
      <c r="C3" s="94" t="s">
        <v>107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ht="44.25" thickTop="1" thickBot="1">
      <c r="A4" s="95"/>
      <c r="B4" s="95"/>
      <c r="C4" s="118" t="s">
        <v>108</v>
      </c>
      <c r="D4" s="119" t="s">
        <v>109</v>
      </c>
      <c r="E4" s="119" t="s">
        <v>110</v>
      </c>
      <c r="F4" s="119" t="s">
        <v>111</v>
      </c>
      <c r="G4" s="119" t="s">
        <v>112</v>
      </c>
      <c r="H4" s="120" t="s">
        <v>113</v>
      </c>
      <c r="I4" s="120" t="s">
        <v>114</v>
      </c>
      <c r="J4" s="120" t="s">
        <v>115</v>
      </c>
      <c r="K4" s="120" t="s">
        <v>116</v>
      </c>
      <c r="L4" s="120" t="s">
        <v>117</v>
      </c>
      <c r="M4" s="121" t="s">
        <v>118</v>
      </c>
      <c r="N4" s="121"/>
      <c r="O4" s="120" t="s">
        <v>119</v>
      </c>
      <c r="P4" s="120" t="s">
        <v>120</v>
      </c>
      <c r="Q4" s="120" t="s">
        <v>121</v>
      </c>
      <c r="R4" s="122" t="s">
        <v>80</v>
      </c>
    </row>
    <row r="5" spans="1:18">
      <c r="A5" s="91"/>
      <c r="B5" s="91"/>
      <c r="C5" s="105">
        <v>89</v>
      </c>
      <c r="D5" s="106" t="s">
        <v>25</v>
      </c>
      <c r="E5" s="106" t="s">
        <v>26</v>
      </c>
      <c r="F5" s="106">
        <v>2025</v>
      </c>
      <c r="G5" s="111" t="s">
        <v>93</v>
      </c>
      <c r="H5" s="112">
        <v>0</v>
      </c>
      <c r="I5" s="112">
        <v>9000000</v>
      </c>
      <c r="J5" s="112">
        <v>110140000</v>
      </c>
      <c r="K5" s="112">
        <v>17330000</v>
      </c>
      <c r="L5" s="112">
        <v>32840000</v>
      </c>
      <c r="M5" s="123">
        <v>0</v>
      </c>
      <c r="N5" s="123"/>
      <c r="O5" s="112">
        <v>0</v>
      </c>
      <c r="P5" s="112">
        <v>150000</v>
      </c>
      <c r="Q5" s="112">
        <v>240000</v>
      </c>
      <c r="R5" s="113">
        <f>SUM(I5:Q5)</f>
        <v>169700000</v>
      </c>
    </row>
    <row r="6" spans="1:18">
      <c r="A6" s="91"/>
      <c r="B6" s="91"/>
      <c r="C6" s="105">
        <v>89</v>
      </c>
      <c r="D6" s="106" t="s">
        <v>25</v>
      </c>
      <c r="E6" s="106" t="s">
        <v>26</v>
      </c>
      <c r="F6" s="106">
        <v>2025</v>
      </c>
      <c r="G6" s="111" t="s">
        <v>94</v>
      </c>
      <c r="H6" s="112">
        <v>0</v>
      </c>
      <c r="I6" s="112">
        <v>9000000</v>
      </c>
      <c r="J6" s="112">
        <v>110140000</v>
      </c>
      <c r="K6" s="112">
        <v>17330000</v>
      </c>
      <c r="L6" s="112">
        <v>32740000</v>
      </c>
      <c r="M6" s="123">
        <v>0</v>
      </c>
      <c r="N6" s="123"/>
      <c r="O6" s="112">
        <v>0</v>
      </c>
      <c r="P6" s="112">
        <v>150000</v>
      </c>
      <c r="Q6" s="112">
        <v>340000</v>
      </c>
      <c r="R6" s="113">
        <f>SUM(I6:Q6)</f>
        <v>169700000</v>
      </c>
    </row>
    <row r="7" spans="1:18">
      <c r="A7" s="91"/>
      <c r="B7" s="91"/>
      <c r="C7" s="105">
        <v>89</v>
      </c>
      <c r="D7" s="106" t="s">
        <v>25</v>
      </c>
      <c r="E7" s="106" t="s">
        <v>26</v>
      </c>
      <c r="F7" s="106">
        <v>2025</v>
      </c>
      <c r="G7" s="108" t="s">
        <v>122</v>
      </c>
      <c r="H7" s="109">
        <v>0</v>
      </c>
      <c r="I7" s="109">
        <v>0</v>
      </c>
      <c r="J7" s="109">
        <v>32271568</v>
      </c>
      <c r="K7" s="109">
        <v>5071326</v>
      </c>
      <c r="L7" s="109">
        <v>5284806</v>
      </c>
      <c r="M7" s="124">
        <v>0</v>
      </c>
      <c r="N7" s="124"/>
      <c r="O7" s="109">
        <v>0</v>
      </c>
      <c r="P7" s="109">
        <v>108280</v>
      </c>
      <c r="Q7" s="109">
        <v>91471</v>
      </c>
      <c r="R7" s="110">
        <f>SUM(I7:Q7)</f>
        <v>42827451</v>
      </c>
    </row>
    <row r="8" spans="1:18">
      <c r="A8" s="91"/>
      <c r="B8" s="91"/>
      <c r="C8" s="105">
        <v>89</v>
      </c>
      <c r="D8" s="106" t="s">
        <v>25</v>
      </c>
      <c r="E8" s="106" t="s">
        <v>26</v>
      </c>
      <c r="F8" s="106">
        <v>2025</v>
      </c>
      <c r="G8" s="111" t="s">
        <v>96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23">
        <v>0</v>
      </c>
      <c r="N8" s="123"/>
      <c r="O8" s="112">
        <v>0</v>
      </c>
      <c r="P8" s="112">
        <v>0</v>
      </c>
      <c r="Q8" s="112">
        <v>0</v>
      </c>
      <c r="R8" s="113">
        <f>SUM(I8:Q8)</f>
        <v>0</v>
      </c>
    </row>
    <row r="9" spans="1:18">
      <c r="A9" s="91"/>
      <c r="B9" s="91"/>
      <c r="C9" s="105">
        <v>89</v>
      </c>
      <c r="D9" s="106" t="s">
        <v>25</v>
      </c>
      <c r="E9" s="106" t="s">
        <v>97</v>
      </c>
      <c r="F9" s="106">
        <v>2025</v>
      </c>
      <c r="G9" s="111"/>
      <c r="H9" s="112">
        <v>0</v>
      </c>
      <c r="I9" s="112">
        <f>I6-I7</f>
        <v>9000000</v>
      </c>
      <c r="J9" s="112">
        <f>J6-J7</f>
        <v>77868432</v>
      </c>
      <c r="K9" s="112">
        <f>K6-K7</f>
        <v>12258674</v>
      </c>
      <c r="L9" s="112">
        <f>L6-L7</f>
        <v>27455194</v>
      </c>
      <c r="M9" s="123">
        <v>0</v>
      </c>
      <c r="N9" s="123"/>
      <c r="O9" s="112">
        <v>0</v>
      </c>
      <c r="P9" s="112">
        <f>P6-P7</f>
        <v>41720</v>
      </c>
      <c r="Q9" s="109">
        <f>Q6-Q7</f>
        <v>248529</v>
      </c>
      <c r="R9" s="110">
        <f>SUM(I9:Q9)</f>
        <v>126872549</v>
      </c>
    </row>
    <row r="10" spans="1:18">
      <c r="A10" s="91"/>
      <c r="B10" s="91"/>
      <c r="C10" s="105">
        <v>89</v>
      </c>
      <c r="D10" s="106" t="s">
        <v>25</v>
      </c>
      <c r="E10" s="106" t="s">
        <v>98</v>
      </c>
      <c r="F10" s="106">
        <v>2025</v>
      </c>
      <c r="G10" s="111"/>
      <c r="H10" s="112">
        <v>0</v>
      </c>
      <c r="I10" s="109">
        <v>0</v>
      </c>
      <c r="J10" s="125">
        <f>J7/J6*100</f>
        <v>29.30049754857454</v>
      </c>
      <c r="K10" s="125">
        <f>K7/K6*100</f>
        <v>29.263277553375648</v>
      </c>
      <c r="L10" s="125">
        <f>L7/L6*100</f>
        <v>16.141740989615151</v>
      </c>
      <c r="M10" s="124">
        <v>0</v>
      </c>
      <c r="N10" s="124"/>
      <c r="O10" s="109">
        <v>0</v>
      </c>
      <c r="P10" s="125">
        <f>P7/P6*100</f>
        <v>72.186666666666667</v>
      </c>
      <c r="Q10" s="125">
        <f>Q7/Q6*100</f>
        <v>26.903235294117643</v>
      </c>
      <c r="R10" s="125">
        <f>R7/R6*100</f>
        <v>25.237154390100176</v>
      </c>
    </row>
    <row r="11" spans="1:18">
      <c r="A11" s="91"/>
      <c r="B11" s="91"/>
      <c r="C11" s="105">
        <v>89</v>
      </c>
      <c r="D11" s="106" t="s">
        <v>25</v>
      </c>
      <c r="E11" s="106" t="s">
        <v>123</v>
      </c>
      <c r="F11" s="106">
        <v>2025</v>
      </c>
      <c r="G11" s="111" t="s">
        <v>93</v>
      </c>
      <c r="H11" s="112">
        <v>0</v>
      </c>
      <c r="I11" s="112">
        <v>9000000</v>
      </c>
      <c r="J11" s="112">
        <v>110140000</v>
      </c>
      <c r="K11" s="112">
        <v>17330000</v>
      </c>
      <c r="L11" s="112">
        <v>32840000</v>
      </c>
      <c r="M11" s="123">
        <v>0</v>
      </c>
      <c r="N11" s="123"/>
      <c r="O11" s="112">
        <v>0</v>
      </c>
      <c r="P11" s="112">
        <v>150000</v>
      </c>
      <c r="Q11" s="112">
        <v>240000</v>
      </c>
      <c r="R11" s="113">
        <f>SUM(I11:Q11)</f>
        <v>169700000</v>
      </c>
    </row>
    <row r="12" spans="1:18">
      <c r="A12" s="91"/>
      <c r="B12" s="91"/>
      <c r="C12" s="105">
        <v>89</v>
      </c>
      <c r="D12" s="106" t="s">
        <v>25</v>
      </c>
      <c r="E12" s="106" t="s">
        <v>123</v>
      </c>
      <c r="F12" s="106">
        <v>2025</v>
      </c>
      <c r="G12" s="111" t="s">
        <v>94</v>
      </c>
      <c r="H12" s="112">
        <v>0</v>
      </c>
      <c r="I12" s="112">
        <v>9000000</v>
      </c>
      <c r="J12" s="112">
        <v>110140000</v>
      </c>
      <c r="K12" s="112">
        <v>17330000</v>
      </c>
      <c r="L12" s="112">
        <v>32740000</v>
      </c>
      <c r="M12" s="123">
        <v>0</v>
      </c>
      <c r="N12" s="123"/>
      <c r="O12" s="112">
        <v>0</v>
      </c>
      <c r="P12" s="112">
        <v>150000</v>
      </c>
      <c r="Q12" s="112">
        <v>340000</v>
      </c>
      <c r="R12" s="113">
        <f>SUM(I12:Q12)</f>
        <v>169700000</v>
      </c>
    </row>
    <row r="13" spans="1:18">
      <c r="A13" s="91"/>
      <c r="B13" s="91"/>
      <c r="C13" s="105">
        <v>89</v>
      </c>
      <c r="D13" s="106" t="s">
        <v>25</v>
      </c>
      <c r="E13" s="106" t="s">
        <v>123</v>
      </c>
      <c r="F13" s="106">
        <v>2025</v>
      </c>
      <c r="G13" s="111" t="s">
        <v>122</v>
      </c>
      <c r="H13" s="112">
        <v>0</v>
      </c>
      <c r="I13" s="112">
        <v>0</v>
      </c>
      <c r="J13" s="112">
        <v>32271568</v>
      </c>
      <c r="K13" s="112">
        <v>5071326</v>
      </c>
      <c r="L13" s="112">
        <v>5284806</v>
      </c>
      <c r="M13" s="123">
        <v>0</v>
      </c>
      <c r="N13" s="123"/>
      <c r="O13" s="112">
        <v>0</v>
      </c>
      <c r="P13" s="112">
        <v>108280</v>
      </c>
      <c r="Q13" s="112">
        <v>91471</v>
      </c>
      <c r="R13" s="113">
        <f>SUM(I13:Q13)</f>
        <v>42827451</v>
      </c>
    </row>
    <row r="14" spans="1:18">
      <c r="A14" s="91"/>
      <c r="B14" s="91"/>
      <c r="C14" s="105">
        <v>89</v>
      </c>
      <c r="D14" s="106" t="s">
        <v>25</v>
      </c>
      <c r="E14" s="106" t="s">
        <v>123</v>
      </c>
      <c r="F14" s="106">
        <v>2025</v>
      </c>
      <c r="G14" s="111" t="s">
        <v>96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23">
        <v>0</v>
      </c>
      <c r="N14" s="123"/>
      <c r="O14" s="112">
        <v>0</v>
      </c>
      <c r="P14" s="112">
        <v>0</v>
      </c>
      <c r="Q14" s="112">
        <v>0</v>
      </c>
      <c r="R14" s="113">
        <v>0</v>
      </c>
    </row>
    <row r="15" spans="1:18">
      <c r="A15" s="91"/>
      <c r="B15" s="91"/>
      <c r="C15" s="105">
        <v>89</v>
      </c>
      <c r="D15" s="106" t="s">
        <v>25</v>
      </c>
      <c r="E15" s="106" t="s">
        <v>124</v>
      </c>
      <c r="F15" s="106">
        <v>2025</v>
      </c>
      <c r="G15" s="111" t="s">
        <v>93</v>
      </c>
      <c r="H15" s="112">
        <v>60</v>
      </c>
      <c r="I15" s="126"/>
      <c r="J15" s="112"/>
      <c r="K15" s="112"/>
      <c r="L15" s="112"/>
      <c r="M15" s="123"/>
      <c r="N15" s="123"/>
      <c r="O15" s="112"/>
      <c r="P15" s="112"/>
      <c r="Q15" s="112"/>
      <c r="R15" s="113">
        <v>0</v>
      </c>
    </row>
    <row r="16" spans="1:18">
      <c r="A16" s="91"/>
      <c r="B16" s="91"/>
      <c r="C16" s="105">
        <v>89</v>
      </c>
      <c r="D16" s="106" t="s">
        <v>25</v>
      </c>
      <c r="E16" s="106" t="s">
        <v>124</v>
      </c>
      <c r="F16" s="106">
        <v>2025</v>
      </c>
      <c r="G16" s="111" t="s">
        <v>94</v>
      </c>
      <c r="H16" s="112">
        <v>60</v>
      </c>
      <c r="I16" s="112"/>
      <c r="J16" s="112"/>
      <c r="K16" s="112"/>
      <c r="L16" s="112"/>
      <c r="M16" s="123"/>
      <c r="N16" s="123"/>
      <c r="O16" s="112"/>
      <c r="P16" s="112"/>
      <c r="Q16" s="112"/>
      <c r="R16" s="113">
        <v>0</v>
      </c>
    </row>
    <row r="17" spans="1:18">
      <c r="A17" s="91"/>
      <c r="B17" s="91"/>
      <c r="C17" s="105">
        <v>89</v>
      </c>
      <c r="D17" s="106" t="s">
        <v>25</v>
      </c>
      <c r="E17" s="106" t="s">
        <v>124</v>
      </c>
      <c r="F17" s="106">
        <v>2025</v>
      </c>
      <c r="G17" s="111" t="s">
        <v>125</v>
      </c>
      <c r="H17" s="127">
        <v>52</v>
      </c>
      <c r="I17" s="112"/>
      <c r="J17" s="112"/>
      <c r="K17" s="112"/>
      <c r="L17" s="112"/>
      <c r="M17" s="123"/>
      <c r="N17" s="123"/>
      <c r="O17" s="112"/>
      <c r="P17" s="112"/>
      <c r="Q17" s="112"/>
      <c r="R17" s="113">
        <v>0</v>
      </c>
    </row>
    <row r="18" spans="1:18">
      <c r="A18" s="91"/>
      <c r="B18" s="115"/>
      <c r="C18" s="115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</row>
    <row r="19" spans="1:18">
      <c r="A19" s="91"/>
      <c r="B19" s="91"/>
      <c r="C19" s="91"/>
      <c r="D19" s="91"/>
      <c r="E19" s="116" t="s">
        <v>99</v>
      </c>
      <c r="F19" s="117" t="s">
        <v>58</v>
      </c>
      <c r="G19" s="117" t="s">
        <v>72</v>
      </c>
      <c r="H19" s="117"/>
      <c r="I19" s="116" t="s">
        <v>126</v>
      </c>
      <c r="J19" s="117" t="s">
        <v>58</v>
      </c>
      <c r="K19" s="117" t="s">
        <v>127</v>
      </c>
      <c r="L19" s="117"/>
      <c r="M19" s="117"/>
      <c r="N19" s="91"/>
      <c r="O19" s="91"/>
      <c r="P19" s="91"/>
      <c r="Q19" s="91"/>
      <c r="R19" s="91"/>
    </row>
    <row r="20" spans="1:18">
      <c r="A20" s="91"/>
      <c r="B20" s="91"/>
      <c r="C20" s="91"/>
      <c r="D20" s="91"/>
      <c r="E20" s="116" t="s">
        <v>103</v>
      </c>
      <c r="F20" s="117" t="s">
        <v>59</v>
      </c>
      <c r="G20" s="117"/>
      <c r="H20" s="117"/>
      <c r="I20" s="116" t="s">
        <v>128</v>
      </c>
      <c r="J20" s="117" t="s">
        <v>59</v>
      </c>
      <c r="K20" s="117"/>
      <c r="L20" s="117"/>
      <c r="M20" s="117"/>
      <c r="N20" s="91"/>
      <c r="O20" s="91"/>
      <c r="P20" s="91"/>
      <c r="Q20" s="91"/>
      <c r="R20" s="91"/>
    </row>
    <row r="21" spans="1:18">
      <c r="A21" s="91"/>
      <c r="B21" s="91"/>
      <c r="C21" s="91"/>
      <c r="D21" s="91"/>
      <c r="E21" s="116"/>
      <c r="F21" s="117" t="s">
        <v>60</v>
      </c>
      <c r="G21" s="117" t="s">
        <v>67</v>
      </c>
      <c r="H21" s="117"/>
      <c r="I21" s="116"/>
      <c r="J21" s="117" t="s">
        <v>60</v>
      </c>
      <c r="K21" s="117" t="s">
        <v>67</v>
      </c>
      <c r="L21" s="117"/>
      <c r="M21" s="117"/>
      <c r="N21" s="91"/>
      <c r="O21" s="91"/>
      <c r="P21" s="91"/>
      <c r="Q21" s="91"/>
      <c r="R21" s="91"/>
    </row>
    <row r="22" spans="1:18">
      <c r="A22" s="91"/>
      <c r="B22" s="91"/>
      <c r="C22" s="115"/>
      <c r="D22" s="115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</row>
  </sheetData>
  <mergeCells count="19">
    <mergeCell ref="C22:D22"/>
    <mergeCell ref="M13:N13"/>
    <mergeCell ref="M14:N14"/>
    <mergeCell ref="M15:N15"/>
    <mergeCell ref="M16:N16"/>
    <mergeCell ref="M17:N17"/>
    <mergeCell ref="B18:C18"/>
    <mergeCell ref="M7:N7"/>
    <mergeCell ref="M8:N8"/>
    <mergeCell ref="M9:N9"/>
    <mergeCell ref="M10:N10"/>
    <mergeCell ref="M11:N11"/>
    <mergeCell ref="M12:N12"/>
    <mergeCell ref="C2:R2"/>
    <mergeCell ref="C3:R3"/>
    <mergeCell ref="A4:B4"/>
    <mergeCell ref="M4:N4"/>
    <mergeCell ref="M5:N5"/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XFD1048576"/>
    </sheetView>
  </sheetViews>
  <sheetFormatPr defaultRowHeight="15"/>
  <cols>
    <col min="1" max="1" width="11.28515625" customWidth="1"/>
    <col min="2" max="2" width="37.5703125" customWidth="1"/>
    <col min="3" max="3" width="16.28515625" customWidth="1"/>
    <col min="4" max="4" width="9.140625" customWidth="1"/>
    <col min="5" max="5" width="13.42578125" customWidth="1"/>
    <col min="6" max="6" width="8.7109375" customWidth="1"/>
    <col min="7" max="7" width="13.42578125" customWidth="1"/>
    <col min="8" max="8" width="14.28515625" customWidth="1"/>
    <col min="9" max="9" width="18.7109375" customWidth="1"/>
    <col min="10" max="10" width="14.140625" customWidth="1"/>
    <col min="11" max="11" width="13.140625" customWidth="1"/>
    <col min="12" max="12" width="13.28515625" customWidth="1"/>
    <col min="13" max="13" width="11.7109375" customWidth="1"/>
  </cols>
  <sheetData>
    <row r="1" spans="1:13">
      <c r="A1" s="162" t="s">
        <v>142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15.75" thickBot="1">
      <c r="A2" s="163" t="s">
        <v>143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ht="16.5" thickTop="1" thickBot="1">
      <c r="A3" s="164" t="s">
        <v>144</v>
      </c>
      <c r="B3" s="165" t="s">
        <v>145</v>
      </c>
      <c r="C3" s="165"/>
      <c r="D3" s="165"/>
      <c r="E3" s="166" t="s">
        <v>3</v>
      </c>
      <c r="F3" s="166"/>
      <c r="G3" s="167">
        <v>89</v>
      </c>
      <c r="H3" s="167"/>
      <c r="I3" s="167"/>
      <c r="J3" s="167"/>
      <c r="K3" s="167"/>
      <c r="L3" s="167"/>
      <c r="M3" s="167"/>
    </row>
    <row r="4" spans="1:13" ht="13.5" customHeight="1" thickTop="1">
      <c r="A4" s="164"/>
      <c r="B4" s="165"/>
      <c r="C4" s="165"/>
      <c r="D4" s="165"/>
      <c r="E4" s="166"/>
      <c r="F4" s="166"/>
      <c r="G4" s="167"/>
      <c r="H4" s="167"/>
      <c r="I4" s="167"/>
      <c r="J4" s="167"/>
      <c r="K4" s="167"/>
      <c r="L4" s="167"/>
      <c r="M4" s="167"/>
    </row>
    <row r="5" spans="1:13">
      <c r="A5" s="168" t="s">
        <v>146</v>
      </c>
      <c r="B5" s="169" t="s">
        <v>26</v>
      </c>
      <c r="C5" s="169"/>
      <c r="D5" s="169"/>
      <c r="E5" s="170" t="s">
        <v>147</v>
      </c>
      <c r="F5" s="170"/>
      <c r="G5" s="171" t="s">
        <v>25</v>
      </c>
      <c r="H5" s="171"/>
      <c r="I5" s="171"/>
      <c r="J5" s="171"/>
      <c r="K5" s="171"/>
      <c r="L5" s="171"/>
      <c r="M5" s="171"/>
    </row>
    <row r="6" spans="1:13" ht="21" customHeight="1" thickBot="1">
      <c r="A6" s="172" t="s">
        <v>4</v>
      </c>
      <c r="B6" s="172"/>
      <c r="C6" s="173" t="s">
        <v>148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3" ht="32.25" customHeight="1" thickTop="1" thickBot="1">
      <c r="A7" s="172"/>
      <c r="B7" s="172"/>
      <c r="C7" s="174" t="s">
        <v>149</v>
      </c>
      <c r="D7" s="175">
        <v>2024</v>
      </c>
      <c r="E7" s="176" t="s">
        <v>6</v>
      </c>
      <c r="F7" s="176"/>
      <c r="G7" s="176" t="s">
        <v>6</v>
      </c>
      <c r="H7" s="176"/>
      <c r="I7" s="177" t="s">
        <v>6</v>
      </c>
      <c r="J7" s="176" t="s">
        <v>6</v>
      </c>
      <c r="K7" s="176"/>
      <c r="L7" s="178" t="s">
        <v>150</v>
      </c>
      <c r="M7" s="179" t="s">
        <v>8</v>
      </c>
    </row>
    <row r="8" spans="1:13" ht="59.25" customHeight="1" thickTop="1" thickBot="1">
      <c r="A8" s="172"/>
      <c r="B8" s="172"/>
      <c r="C8" s="180" t="s">
        <v>151</v>
      </c>
      <c r="D8" s="181" t="s">
        <v>10</v>
      </c>
      <c r="E8" s="182" t="s">
        <v>152</v>
      </c>
      <c r="F8" s="183" t="s">
        <v>10</v>
      </c>
      <c r="G8" s="182" t="s">
        <v>69</v>
      </c>
      <c r="H8" s="183" t="s">
        <v>10</v>
      </c>
      <c r="I8" s="184" t="s">
        <v>153</v>
      </c>
      <c r="J8" s="182" t="s">
        <v>154</v>
      </c>
      <c r="K8" s="183" t="s">
        <v>10</v>
      </c>
      <c r="L8" s="178"/>
      <c r="M8" s="179"/>
    </row>
    <row r="9" spans="1:13" ht="23.25" customHeight="1" thickTop="1" thickBot="1">
      <c r="A9" s="172"/>
      <c r="B9" s="172"/>
      <c r="C9" s="185" t="s">
        <v>12</v>
      </c>
      <c r="D9" s="185" t="s">
        <v>13</v>
      </c>
      <c r="E9" s="185" t="s">
        <v>14</v>
      </c>
      <c r="F9" s="185" t="s">
        <v>15</v>
      </c>
      <c r="G9" s="185" t="s">
        <v>16</v>
      </c>
      <c r="H9" s="185" t="s">
        <v>17</v>
      </c>
      <c r="I9" s="185" t="s">
        <v>18</v>
      </c>
      <c r="J9" s="185" t="s">
        <v>19</v>
      </c>
      <c r="K9" s="185" t="s">
        <v>20</v>
      </c>
      <c r="L9" s="185" t="s">
        <v>155</v>
      </c>
      <c r="M9" s="186" t="s">
        <v>21</v>
      </c>
    </row>
    <row r="10" spans="1:13" ht="15.75" thickTop="1">
      <c r="A10" s="187" t="s">
        <v>30</v>
      </c>
      <c r="B10" s="187"/>
      <c r="C10" s="188"/>
      <c r="D10" s="189"/>
      <c r="E10" s="188"/>
      <c r="F10" s="189"/>
      <c r="G10" s="188"/>
      <c r="H10" s="189"/>
      <c r="I10" s="190"/>
      <c r="J10" s="188"/>
      <c r="K10" s="189"/>
      <c r="L10" s="188"/>
      <c r="M10" s="191"/>
    </row>
    <row r="11" spans="1:13">
      <c r="A11" s="192" t="s">
        <v>23</v>
      </c>
      <c r="B11" s="193" t="s">
        <v>24</v>
      </c>
      <c r="C11" s="188"/>
      <c r="D11" s="189"/>
      <c r="E11" s="188"/>
      <c r="F11" s="189"/>
      <c r="G11" s="188"/>
      <c r="H11" s="189"/>
      <c r="I11" s="194"/>
      <c r="J11" s="188"/>
      <c r="K11" s="189"/>
      <c r="L11" s="188"/>
      <c r="M11" s="191"/>
    </row>
    <row r="12" spans="1:13">
      <c r="A12" s="195" t="s">
        <v>32</v>
      </c>
      <c r="B12" s="196" t="s">
        <v>33</v>
      </c>
      <c r="C12" s="112">
        <v>91650957</v>
      </c>
      <c r="D12" s="197">
        <v>59</v>
      </c>
      <c r="E12" s="197">
        <v>110140000</v>
      </c>
      <c r="F12" s="198">
        <f>E12/E27*100</f>
        <v>64.902769593400123</v>
      </c>
      <c r="G12" s="197">
        <v>110140000</v>
      </c>
      <c r="H12" s="198">
        <f>G12/G27*100</f>
        <v>64.902769593400123</v>
      </c>
      <c r="I12" s="197">
        <f>G12-E12</f>
        <v>0</v>
      </c>
      <c r="J12" s="112">
        <v>32271568</v>
      </c>
      <c r="K12" s="197">
        <f>J12/J27*100</f>
        <v>75.352530319864243</v>
      </c>
      <c r="L12" s="197">
        <f>G12-J12</f>
        <v>77868432</v>
      </c>
      <c r="M12" s="199">
        <f>J12/G12*100</f>
        <v>29.30049754857454</v>
      </c>
    </row>
    <row r="13" spans="1:13">
      <c r="A13" s="195" t="s">
        <v>34</v>
      </c>
      <c r="B13" s="196" t="s">
        <v>35</v>
      </c>
      <c r="C13" s="112">
        <v>14413032</v>
      </c>
      <c r="D13" s="197">
        <v>93</v>
      </c>
      <c r="E13" s="197">
        <v>17330000</v>
      </c>
      <c r="F13" s="198">
        <f>E13/E27*100</f>
        <v>10.212139068945197</v>
      </c>
      <c r="G13" s="197">
        <v>17330000</v>
      </c>
      <c r="H13" s="198">
        <f>G13/G27*100</f>
        <v>10.212139068945197</v>
      </c>
      <c r="I13" s="197">
        <f t="shared" ref="I13:I18" si="0">G13-E13</f>
        <v>0</v>
      </c>
      <c r="J13" s="112">
        <v>5071326</v>
      </c>
      <c r="K13" s="197">
        <f>J13/J27*100</f>
        <v>11.841297769507692</v>
      </c>
      <c r="L13" s="197">
        <f t="shared" ref="L13:L18" si="1">G13-J13</f>
        <v>12258674</v>
      </c>
      <c r="M13" s="199">
        <f t="shared" ref="M13:M30" si="2">J13/G13*100</f>
        <v>29.263277553375648</v>
      </c>
    </row>
    <row r="14" spans="1:13">
      <c r="A14" s="195" t="s">
        <v>36</v>
      </c>
      <c r="B14" s="196" t="s">
        <v>37</v>
      </c>
      <c r="C14" s="112">
        <v>31089213</v>
      </c>
      <c r="D14" s="197">
        <v>20</v>
      </c>
      <c r="E14" s="197">
        <v>32840000</v>
      </c>
      <c r="F14" s="198">
        <f>E14/E27*100</f>
        <v>19.351797289334119</v>
      </c>
      <c r="G14" s="197">
        <v>32740000</v>
      </c>
      <c r="H14" s="198">
        <f>G14/G27*100</f>
        <v>19.292869770182676</v>
      </c>
      <c r="I14" s="197">
        <f t="shared" si="0"/>
        <v>-100000</v>
      </c>
      <c r="J14" s="112">
        <v>5284806</v>
      </c>
      <c r="K14" s="197">
        <f>J14/J27*100</f>
        <v>12.339763111281126</v>
      </c>
      <c r="L14" s="197">
        <f t="shared" si="1"/>
        <v>27455194</v>
      </c>
      <c r="M14" s="199">
        <f t="shared" si="2"/>
        <v>16.141740989615151</v>
      </c>
    </row>
    <row r="15" spans="1:13">
      <c r="A15" s="195" t="s">
        <v>38</v>
      </c>
      <c r="B15" s="196" t="s">
        <v>39</v>
      </c>
      <c r="C15" s="200">
        <v>0</v>
      </c>
      <c r="D15" s="197">
        <v>0</v>
      </c>
      <c r="E15" s="197">
        <v>0</v>
      </c>
      <c r="F15" s="198">
        <v>0</v>
      </c>
      <c r="G15" s="197">
        <v>0</v>
      </c>
      <c r="H15" s="198">
        <v>0</v>
      </c>
      <c r="I15" s="197">
        <f t="shared" si="0"/>
        <v>0</v>
      </c>
      <c r="J15" s="200">
        <v>0</v>
      </c>
      <c r="K15" s="197">
        <v>0</v>
      </c>
      <c r="L15" s="197">
        <f t="shared" si="1"/>
        <v>0</v>
      </c>
      <c r="M15" s="199"/>
    </row>
    <row r="16" spans="1:13">
      <c r="A16" s="195" t="s">
        <v>40</v>
      </c>
      <c r="B16" s="196" t="s">
        <v>41</v>
      </c>
      <c r="C16" s="200">
        <v>0</v>
      </c>
      <c r="D16" s="197">
        <v>0</v>
      </c>
      <c r="E16" s="197">
        <v>0</v>
      </c>
      <c r="F16" s="198">
        <v>0</v>
      </c>
      <c r="G16" s="197">
        <v>0</v>
      </c>
      <c r="H16" s="198">
        <v>0</v>
      </c>
      <c r="I16" s="197">
        <f t="shared" si="0"/>
        <v>0</v>
      </c>
      <c r="J16" s="200">
        <v>0</v>
      </c>
      <c r="K16" s="197">
        <v>0</v>
      </c>
      <c r="L16" s="197">
        <f t="shared" si="1"/>
        <v>0</v>
      </c>
      <c r="M16" s="199"/>
    </row>
    <row r="17" spans="1:13">
      <c r="A17" s="195" t="s">
        <v>42</v>
      </c>
      <c r="B17" s="196" t="s">
        <v>43</v>
      </c>
      <c r="C17" s="200">
        <v>110930</v>
      </c>
      <c r="D17" s="197">
        <v>0.1</v>
      </c>
      <c r="E17" s="197">
        <v>150000</v>
      </c>
      <c r="F17" s="198">
        <f>E17/E27*100</f>
        <v>8.8391278727165595E-2</v>
      </c>
      <c r="G17" s="197">
        <v>150000</v>
      </c>
      <c r="H17" s="198">
        <f>G17/G27*100</f>
        <v>8.8391278727165595E-2</v>
      </c>
      <c r="I17" s="197">
        <f t="shared" si="0"/>
        <v>0</v>
      </c>
      <c r="J17" s="200">
        <v>108280</v>
      </c>
      <c r="K17" s="197">
        <f>J17/J27*100</f>
        <v>0.25282849544326136</v>
      </c>
      <c r="L17" s="197">
        <f t="shared" si="1"/>
        <v>41720</v>
      </c>
      <c r="M17" s="199">
        <f t="shared" si="2"/>
        <v>72.186666666666667</v>
      </c>
    </row>
    <row r="18" spans="1:13">
      <c r="A18" s="195" t="s">
        <v>44</v>
      </c>
      <c r="B18" s="196" t="s">
        <v>45</v>
      </c>
      <c r="C18" s="112">
        <v>578265</v>
      </c>
      <c r="D18" s="197">
        <v>0.08</v>
      </c>
      <c r="E18" s="197">
        <v>240000</v>
      </c>
      <c r="F18" s="198">
        <f>E18/E27*100</f>
        <v>0.14142604596346495</v>
      </c>
      <c r="G18" s="197">
        <v>340000</v>
      </c>
      <c r="H18" s="198">
        <f>G18/G27*100</f>
        <v>0.20035356511490868</v>
      </c>
      <c r="I18" s="197">
        <f t="shared" si="0"/>
        <v>100000</v>
      </c>
      <c r="J18" s="112">
        <v>91471</v>
      </c>
      <c r="K18" s="197">
        <f>J18/J27*100</f>
        <v>0.21358030390368085</v>
      </c>
      <c r="L18" s="197">
        <f t="shared" si="1"/>
        <v>248529</v>
      </c>
      <c r="M18" s="199">
        <f t="shared" si="2"/>
        <v>26.903235294117643</v>
      </c>
    </row>
    <row r="19" spans="1:13">
      <c r="A19" s="195"/>
      <c r="B19" s="201" t="s">
        <v>156</v>
      </c>
      <c r="C19" s="202">
        <f>SUM(C11:C18)</f>
        <v>137842397</v>
      </c>
      <c r="D19" s="203"/>
      <c r="E19" s="203">
        <f>SUM(E12:E18)</f>
        <v>160700000</v>
      </c>
      <c r="F19" s="203"/>
      <c r="G19" s="203">
        <f>SUM(G12:G18)</f>
        <v>160700000</v>
      </c>
      <c r="H19" s="203"/>
      <c r="I19" s="203">
        <f>I14+I17+I18</f>
        <v>0</v>
      </c>
      <c r="J19" s="202">
        <f>SUM(J11:J18)</f>
        <v>42827451</v>
      </c>
      <c r="K19" s="203"/>
      <c r="L19" s="203">
        <f>SUM(L12:L18)</f>
        <v>117872549</v>
      </c>
      <c r="M19" s="199">
        <f t="shared" si="2"/>
        <v>26.650560672059736</v>
      </c>
    </row>
    <row r="20" spans="1:13">
      <c r="A20" s="195" t="s">
        <v>47</v>
      </c>
      <c r="B20" s="196" t="s">
        <v>48</v>
      </c>
      <c r="C20" s="200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0</v>
      </c>
      <c r="J20" s="200">
        <v>0</v>
      </c>
      <c r="K20" s="197">
        <v>0</v>
      </c>
      <c r="L20" s="197"/>
      <c r="M20" s="199"/>
    </row>
    <row r="21" spans="1:13">
      <c r="A21" s="195" t="s">
        <v>49</v>
      </c>
      <c r="B21" s="196" t="s">
        <v>50</v>
      </c>
      <c r="C21" s="200">
        <v>0</v>
      </c>
      <c r="D21" s="197">
        <v>29.7</v>
      </c>
      <c r="E21" s="197">
        <v>9000000</v>
      </c>
      <c r="F21" s="197">
        <f>E21/E27*100</f>
        <v>5.3034767236299354</v>
      </c>
      <c r="G21" s="197">
        <v>9000000</v>
      </c>
      <c r="H21" s="197">
        <f>G21/G27*100</f>
        <v>5.3034767236299354</v>
      </c>
      <c r="I21" s="197">
        <f>G21-E21</f>
        <v>0</v>
      </c>
      <c r="J21" s="200">
        <v>0</v>
      </c>
      <c r="K21" s="197">
        <v>29.7</v>
      </c>
      <c r="L21" s="197"/>
      <c r="M21" s="199">
        <f t="shared" si="2"/>
        <v>0</v>
      </c>
    </row>
    <row r="22" spans="1:13">
      <c r="A22" s="195"/>
      <c r="B22" s="196" t="s">
        <v>157</v>
      </c>
      <c r="C22" s="200">
        <v>0</v>
      </c>
      <c r="D22" s="197">
        <v>29.7</v>
      </c>
      <c r="E22" s="197">
        <v>9000000</v>
      </c>
      <c r="F22" s="197">
        <f>E22/E27*100</f>
        <v>5.3034767236299354</v>
      </c>
      <c r="G22" s="197">
        <v>9000000</v>
      </c>
      <c r="H22" s="197">
        <f>G22/G27*100</f>
        <v>5.3034767236299354</v>
      </c>
      <c r="I22" s="197">
        <f t="shared" ref="I22:I26" si="3">G22-E22</f>
        <v>0</v>
      </c>
      <c r="J22" s="200">
        <v>0</v>
      </c>
      <c r="K22" s="197">
        <v>29.7</v>
      </c>
      <c r="L22" s="197"/>
      <c r="M22" s="199">
        <f t="shared" si="2"/>
        <v>0</v>
      </c>
    </row>
    <row r="23" spans="1:13">
      <c r="A23" s="195" t="s">
        <v>47</v>
      </c>
      <c r="B23" s="196" t="s">
        <v>48</v>
      </c>
      <c r="C23" s="200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  <c r="I23" s="197">
        <f t="shared" si="3"/>
        <v>0</v>
      </c>
      <c r="J23" s="200">
        <v>0</v>
      </c>
      <c r="K23" s="197">
        <v>0</v>
      </c>
      <c r="L23" s="197"/>
      <c r="M23" s="199"/>
    </row>
    <row r="24" spans="1:13">
      <c r="A24" s="195" t="s">
        <v>49</v>
      </c>
      <c r="B24" s="196" t="s">
        <v>50</v>
      </c>
      <c r="C24" s="200">
        <v>0</v>
      </c>
      <c r="D24" s="197">
        <v>0</v>
      </c>
      <c r="E24" s="197">
        <v>0</v>
      </c>
      <c r="F24" s="197">
        <v>0</v>
      </c>
      <c r="G24" s="197">
        <v>0</v>
      </c>
      <c r="H24" s="197">
        <v>0</v>
      </c>
      <c r="I24" s="197">
        <f t="shared" si="3"/>
        <v>0</v>
      </c>
      <c r="J24" s="200">
        <v>0</v>
      </c>
      <c r="K24" s="197">
        <v>0</v>
      </c>
      <c r="L24" s="197"/>
      <c r="M24" s="199"/>
    </row>
    <row r="25" spans="1:13">
      <c r="A25" s="195"/>
      <c r="B25" s="196" t="s">
        <v>158</v>
      </c>
      <c r="C25" s="200">
        <v>0</v>
      </c>
      <c r="D25" s="197">
        <v>0</v>
      </c>
      <c r="E25" s="197">
        <v>0</v>
      </c>
      <c r="F25" s="197">
        <v>0</v>
      </c>
      <c r="G25" s="197">
        <v>0</v>
      </c>
      <c r="H25" s="197">
        <v>0</v>
      </c>
      <c r="I25" s="197">
        <f t="shared" si="3"/>
        <v>0</v>
      </c>
      <c r="J25" s="200">
        <v>0</v>
      </c>
      <c r="K25" s="197">
        <v>0</v>
      </c>
      <c r="L25" s="197"/>
      <c r="M25" s="199"/>
    </row>
    <row r="26" spans="1:13">
      <c r="A26" s="195"/>
      <c r="B26" s="201" t="s">
        <v>159</v>
      </c>
      <c r="C26" s="202">
        <v>16362000</v>
      </c>
      <c r="D26" s="203"/>
      <c r="E26" s="203">
        <v>9000000</v>
      </c>
      <c r="F26" s="203"/>
      <c r="G26" s="203">
        <v>9000000</v>
      </c>
      <c r="H26" s="203"/>
      <c r="I26" s="203">
        <f t="shared" si="3"/>
        <v>0</v>
      </c>
      <c r="J26" s="202">
        <v>0</v>
      </c>
      <c r="K26" s="203"/>
      <c r="L26" s="203">
        <f t="shared" ref="L26" si="4">G26-J26</f>
        <v>9000000</v>
      </c>
      <c r="M26" s="199">
        <f t="shared" si="2"/>
        <v>0</v>
      </c>
    </row>
    <row r="27" spans="1:13">
      <c r="A27" s="195"/>
      <c r="B27" s="196" t="s">
        <v>160</v>
      </c>
      <c r="C27" s="200">
        <f>C19+C26</f>
        <v>154204397</v>
      </c>
      <c r="D27" s="197">
        <v>0</v>
      </c>
      <c r="E27" s="197">
        <f>E19+E26</f>
        <v>169700000</v>
      </c>
      <c r="F27" s="197"/>
      <c r="G27" s="197">
        <f>G19+G26</f>
        <v>169700000</v>
      </c>
      <c r="H27" s="197"/>
      <c r="I27" s="197"/>
      <c r="J27" s="200">
        <f>J19+J26</f>
        <v>42827451</v>
      </c>
      <c r="K27" s="197">
        <v>0</v>
      </c>
      <c r="L27" s="197">
        <f>G27-J27</f>
        <v>126872549</v>
      </c>
      <c r="M27" s="199">
        <f t="shared" si="2"/>
        <v>25.237154390100176</v>
      </c>
    </row>
    <row r="28" spans="1:13">
      <c r="A28" s="195"/>
      <c r="B28" s="196" t="s">
        <v>161</v>
      </c>
      <c r="C28" s="200">
        <v>2619400</v>
      </c>
      <c r="D28" s="197"/>
      <c r="E28" s="197">
        <v>1460170</v>
      </c>
      <c r="F28" s="197"/>
      <c r="G28" s="197">
        <v>1460170</v>
      </c>
      <c r="H28" s="197"/>
      <c r="I28" s="197">
        <f t="shared" ref="I28:I29" si="5">G28-E28</f>
        <v>0</v>
      </c>
      <c r="J28" s="200">
        <v>0</v>
      </c>
      <c r="K28" s="197"/>
      <c r="L28" s="197">
        <f t="shared" ref="L28:L29" si="6">G28-J28</f>
        <v>1460170</v>
      </c>
      <c r="M28" s="199">
        <f t="shared" si="2"/>
        <v>0</v>
      </c>
    </row>
    <row r="29" spans="1:13">
      <c r="A29" s="195"/>
      <c r="B29" s="196" t="s">
        <v>162</v>
      </c>
      <c r="C29" s="200">
        <v>0</v>
      </c>
      <c r="D29" s="197"/>
      <c r="E29" s="197">
        <v>17370119</v>
      </c>
      <c r="F29" s="197"/>
      <c r="G29" s="197">
        <v>17370119</v>
      </c>
      <c r="H29" s="197"/>
      <c r="I29" s="197">
        <f t="shared" si="5"/>
        <v>0</v>
      </c>
      <c r="J29" s="200">
        <v>0</v>
      </c>
      <c r="K29" s="197"/>
      <c r="L29" s="197">
        <f t="shared" si="6"/>
        <v>17370119</v>
      </c>
      <c r="M29" s="199">
        <f t="shared" si="2"/>
        <v>0</v>
      </c>
    </row>
    <row r="30" spans="1:13" ht="15.75" thickBot="1">
      <c r="A30" s="195"/>
      <c r="B30" s="201" t="s">
        <v>163</v>
      </c>
      <c r="C30" s="202">
        <f>C27+C28+C29</f>
        <v>156823797</v>
      </c>
      <c r="D30" s="203"/>
      <c r="E30" s="203">
        <f>E27+E28+E29</f>
        <v>188530289</v>
      </c>
      <c r="F30" s="203"/>
      <c r="G30" s="203">
        <f>G27+G28+G29</f>
        <v>188530289</v>
      </c>
      <c r="H30" s="203"/>
      <c r="I30" s="203"/>
      <c r="J30" s="202">
        <f>J27+J28+J29</f>
        <v>42827451</v>
      </c>
      <c r="K30" s="203"/>
      <c r="L30" s="203">
        <f>G30-J30</f>
        <v>145702838</v>
      </c>
      <c r="M30" s="199">
        <f t="shared" si="2"/>
        <v>22.716482973194825</v>
      </c>
    </row>
    <row r="31" spans="1:13" ht="15.75" thickTop="1">
      <c r="A31" s="204" t="s">
        <v>164</v>
      </c>
      <c r="B31" s="204"/>
      <c r="C31" s="205"/>
      <c r="D31" s="206"/>
      <c r="E31" s="205"/>
      <c r="F31" s="206"/>
      <c r="G31" s="205"/>
      <c r="H31" s="206"/>
      <c r="I31" s="207"/>
      <c r="J31" s="205"/>
      <c r="K31" s="206"/>
      <c r="L31" s="205"/>
      <c r="M31" s="208"/>
    </row>
    <row r="32" spans="1:13">
      <c r="A32" s="192" t="s">
        <v>31</v>
      </c>
      <c r="B32" s="193" t="s">
        <v>24</v>
      </c>
      <c r="C32" s="209"/>
      <c r="D32" s="210"/>
      <c r="E32" s="209"/>
      <c r="F32" s="210"/>
      <c r="G32" s="209"/>
      <c r="H32" s="210"/>
      <c r="I32" s="211"/>
      <c r="J32" s="209"/>
      <c r="K32" s="210"/>
      <c r="L32" s="209"/>
      <c r="M32" s="212"/>
    </row>
    <row r="33" spans="1:13">
      <c r="A33" s="195"/>
      <c r="B33" s="213" t="s">
        <v>165</v>
      </c>
      <c r="C33" s="214">
        <f>C12+C13+C14+C17+C18</f>
        <v>137842397</v>
      </c>
      <c r="D33" s="215"/>
      <c r="E33" s="215">
        <f>E12+E13+E14+E17+E18</f>
        <v>160700000</v>
      </c>
      <c r="F33" s="215">
        <v>95</v>
      </c>
      <c r="G33" s="215">
        <f>G12+G13+G14+G17+G18</f>
        <v>160700000</v>
      </c>
      <c r="H33" s="215">
        <v>95</v>
      </c>
      <c r="I33" s="215">
        <v>0</v>
      </c>
      <c r="J33" s="214">
        <f>J12+J13+J14+J17+J18</f>
        <v>42827451</v>
      </c>
      <c r="K33" s="215"/>
      <c r="L33" s="215">
        <f>G33-J33</f>
        <v>117872549</v>
      </c>
      <c r="M33" s="216">
        <f>J33/G33*100</f>
        <v>26.650560672059736</v>
      </c>
    </row>
    <row r="34" spans="1:13">
      <c r="A34" s="217" t="s">
        <v>166</v>
      </c>
      <c r="B34" s="218" t="s">
        <v>167</v>
      </c>
      <c r="C34" s="214"/>
      <c r="D34" s="215"/>
      <c r="E34" s="215"/>
      <c r="F34" s="215"/>
      <c r="G34" s="215"/>
      <c r="H34" s="215"/>
      <c r="I34" s="215"/>
      <c r="J34" s="214"/>
      <c r="K34" s="215"/>
      <c r="L34" s="215">
        <f t="shared" ref="L34:L35" si="7">G34-J34</f>
        <v>0</v>
      </c>
      <c r="M34" s="216"/>
    </row>
    <row r="35" spans="1:13" ht="15.6" customHeight="1">
      <c r="A35" s="219" t="s">
        <v>168</v>
      </c>
      <c r="B35" s="220" t="s">
        <v>169</v>
      </c>
      <c r="C35" s="214">
        <v>137842397</v>
      </c>
      <c r="D35" s="215"/>
      <c r="E35" s="215">
        <f>E33</f>
        <v>160700000</v>
      </c>
      <c r="F35" s="215">
        <v>95</v>
      </c>
      <c r="G35" s="215">
        <f>G33</f>
        <v>160700000</v>
      </c>
      <c r="H35" s="215">
        <v>95</v>
      </c>
      <c r="I35" s="215">
        <v>0</v>
      </c>
      <c r="J35" s="214">
        <v>42827451</v>
      </c>
      <c r="K35" s="215"/>
      <c r="L35" s="215">
        <f t="shared" si="7"/>
        <v>117872549</v>
      </c>
      <c r="M35" s="216">
        <f t="shared" ref="M35:M37" si="8">J35/G35*100</f>
        <v>26.650560672059736</v>
      </c>
    </row>
    <row r="36" spans="1:13">
      <c r="A36" s="219" t="s">
        <v>170</v>
      </c>
      <c r="B36" s="219" t="s">
        <v>171</v>
      </c>
      <c r="C36" s="214"/>
      <c r="D36" s="215"/>
      <c r="E36" s="215">
        <v>1000000</v>
      </c>
      <c r="F36" s="215"/>
      <c r="G36" s="215">
        <v>1000000</v>
      </c>
      <c r="H36" s="215"/>
      <c r="I36" s="215">
        <v>0</v>
      </c>
      <c r="J36" s="214">
        <v>0</v>
      </c>
      <c r="K36" s="215"/>
      <c r="L36" s="215"/>
      <c r="M36" s="216">
        <f t="shared" si="8"/>
        <v>0</v>
      </c>
    </row>
    <row r="37" spans="1:13">
      <c r="A37" s="219" t="s">
        <v>172</v>
      </c>
      <c r="B37" s="219" t="s">
        <v>173</v>
      </c>
      <c r="C37" s="214"/>
      <c r="D37" s="215"/>
      <c r="E37" s="215">
        <v>8000000</v>
      </c>
      <c r="F37" s="215"/>
      <c r="G37" s="215">
        <v>8000000</v>
      </c>
      <c r="H37" s="215"/>
      <c r="I37" s="215">
        <v>0</v>
      </c>
      <c r="J37" s="214">
        <v>0</v>
      </c>
      <c r="K37" s="215"/>
      <c r="L37" s="215"/>
      <c r="M37" s="216">
        <f t="shared" si="8"/>
        <v>0</v>
      </c>
    </row>
    <row r="38" spans="1:13">
      <c r="A38" s="219"/>
      <c r="B38" s="221" t="s">
        <v>174</v>
      </c>
      <c r="C38" s="222"/>
      <c r="D38" s="223"/>
      <c r="E38" s="223"/>
      <c r="F38" s="223"/>
      <c r="G38" s="223"/>
      <c r="H38" s="223"/>
      <c r="I38" s="223"/>
      <c r="J38" s="222">
        <v>0</v>
      </c>
      <c r="K38" s="223"/>
      <c r="L38" s="223"/>
      <c r="M38" s="216"/>
    </row>
    <row r="39" spans="1:13">
      <c r="A39" s="224" t="s">
        <v>175</v>
      </c>
      <c r="B39" s="220"/>
      <c r="C39" s="214">
        <v>16362000</v>
      </c>
      <c r="D39" s="215"/>
      <c r="E39" s="215"/>
      <c r="F39" s="215"/>
      <c r="G39" s="215"/>
      <c r="H39" s="215"/>
      <c r="I39" s="215"/>
      <c r="J39" s="214"/>
      <c r="K39" s="215"/>
      <c r="L39" s="215"/>
      <c r="M39" s="216"/>
    </row>
    <row r="40" spans="1:13">
      <c r="A40" s="195"/>
      <c r="B40" s="213"/>
      <c r="C40" s="214"/>
      <c r="D40" s="215"/>
      <c r="E40" s="215"/>
      <c r="F40" s="215"/>
      <c r="G40" s="215"/>
      <c r="H40" s="215"/>
      <c r="I40" s="215"/>
      <c r="J40" s="214"/>
      <c r="K40" s="215"/>
      <c r="L40" s="215"/>
      <c r="M40" s="216"/>
    </row>
    <row r="41" spans="1:13" ht="21">
      <c r="A41" s="195"/>
      <c r="B41" s="225" t="s">
        <v>157</v>
      </c>
      <c r="C41" s="222">
        <v>16362000</v>
      </c>
      <c r="D41" s="223"/>
      <c r="E41" s="223">
        <v>9000000</v>
      </c>
      <c r="F41" s="223">
        <v>5</v>
      </c>
      <c r="G41" s="223">
        <v>9000000</v>
      </c>
      <c r="H41" s="223">
        <v>5</v>
      </c>
      <c r="I41" s="223">
        <v>0</v>
      </c>
      <c r="J41" s="222">
        <v>0</v>
      </c>
      <c r="K41" s="223"/>
      <c r="L41" s="215">
        <f t="shared" ref="L41" si="9">G41-J41</f>
        <v>9000000</v>
      </c>
      <c r="M41" s="216">
        <v>0</v>
      </c>
    </row>
    <row r="42" spans="1:13" ht="15.75" thickBot="1">
      <c r="A42" s="195"/>
      <c r="B42" s="225" t="s">
        <v>163</v>
      </c>
      <c r="C42" s="222">
        <v>108335000</v>
      </c>
      <c r="D42" s="223"/>
      <c r="E42" s="223">
        <f>E33+E41</f>
        <v>169700000</v>
      </c>
      <c r="F42" s="223"/>
      <c r="G42" s="223">
        <f>G33+G41</f>
        <v>169700000</v>
      </c>
      <c r="H42" s="223"/>
      <c r="I42" s="223"/>
      <c r="J42" s="222">
        <f>J33</f>
        <v>42827451</v>
      </c>
      <c r="K42" s="223"/>
      <c r="L42" s="223">
        <f>L33+L41</f>
        <v>126872549</v>
      </c>
      <c r="M42" s="226">
        <f>J42/G42*100</f>
        <v>25.237154390100176</v>
      </c>
    </row>
    <row r="43" spans="1:13" ht="15.75" thickTop="1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</row>
    <row r="44" spans="1:13">
      <c r="A44" s="228"/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</row>
    <row r="45" spans="1:13">
      <c r="A45" s="230" t="s">
        <v>176</v>
      </c>
      <c r="B45" s="231" t="s">
        <v>177</v>
      </c>
      <c r="C45" s="232" t="s">
        <v>178</v>
      </c>
      <c r="D45" s="233"/>
      <c r="E45" s="231" t="s">
        <v>58</v>
      </c>
      <c r="F45" s="234" t="s">
        <v>102</v>
      </c>
      <c r="G45" s="235"/>
      <c r="H45" s="231"/>
      <c r="I45" s="236"/>
      <c r="J45" s="237"/>
      <c r="K45" s="237"/>
      <c r="L45" s="237"/>
      <c r="M45" s="229"/>
    </row>
    <row r="46" spans="1:13">
      <c r="A46" s="238"/>
      <c r="B46" s="231" t="s">
        <v>59</v>
      </c>
      <c r="C46" s="239"/>
      <c r="D46" s="240"/>
      <c r="E46" s="231" t="s">
        <v>59</v>
      </c>
      <c r="F46" s="234"/>
      <c r="G46" s="235"/>
      <c r="H46" s="231"/>
      <c r="I46" s="236"/>
      <c r="J46" s="237"/>
      <c r="K46" s="237"/>
      <c r="L46" s="237"/>
      <c r="M46" s="229"/>
    </row>
    <row r="47" spans="1:13">
      <c r="A47" s="241"/>
      <c r="B47" s="231" t="s">
        <v>67</v>
      </c>
      <c r="C47" s="242"/>
      <c r="D47" s="243"/>
      <c r="E47" s="231" t="s">
        <v>60</v>
      </c>
      <c r="F47" s="234" t="s">
        <v>67</v>
      </c>
      <c r="G47" s="235"/>
      <c r="H47" s="231"/>
      <c r="I47" s="236"/>
      <c r="J47" s="237"/>
      <c r="K47" s="237"/>
      <c r="L47" s="237"/>
      <c r="M47" s="229"/>
    </row>
    <row r="48" spans="1:13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</row>
    <row r="49" spans="1:13">
      <c r="A49" s="245"/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</row>
  </sheetData>
  <mergeCells count="24">
    <mergeCell ref="A10:B10"/>
    <mergeCell ref="A31:B31"/>
    <mergeCell ref="A43:M43"/>
    <mergeCell ref="A45:A47"/>
    <mergeCell ref="C45:D47"/>
    <mergeCell ref="F45:G45"/>
    <mergeCell ref="F46:G46"/>
    <mergeCell ref="F47:G47"/>
    <mergeCell ref="B5:D5"/>
    <mergeCell ref="E5:F5"/>
    <mergeCell ref="G5:M5"/>
    <mergeCell ref="A6:B9"/>
    <mergeCell ref="C6:M6"/>
    <mergeCell ref="E7:F7"/>
    <mergeCell ref="G7:H7"/>
    <mergeCell ref="J7:K7"/>
    <mergeCell ref="L7:L8"/>
    <mergeCell ref="M7:M8"/>
    <mergeCell ref="A1:M1"/>
    <mergeCell ref="A2:M2"/>
    <mergeCell ref="A3:A4"/>
    <mergeCell ref="B3:D4"/>
    <mergeCell ref="E3:F4"/>
    <mergeCell ref="G3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XFD1048576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3.42578125" customWidth="1"/>
    <col min="5" max="5" width="4.7109375" customWidth="1"/>
    <col min="6" max="6" width="24.7109375" customWidth="1"/>
    <col min="7" max="7" width="13.85546875" customWidth="1"/>
    <col min="8" max="8" width="7.7109375" customWidth="1"/>
    <col min="9" max="9" width="10.140625" customWidth="1"/>
    <col min="10" max="10" width="17.42578125" customWidth="1"/>
    <col min="11" max="11" width="12.5703125" customWidth="1"/>
    <col min="12" max="12" width="18.5703125" customWidth="1"/>
    <col min="13" max="13" width="10.140625" customWidth="1"/>
    <col min="14" max="14" width="10.7109375" customWidth="1"/>
    <col min="15" max="15" width="10.28515625" customWidth="1"/>
    <col min="16" max="16" width="6" customWidth="1"/>
    <col min="17" max="17" width="9.5703125" customWidth="1"/>
    <col min="18" max="18" width="9.42578125" customWidth="1"/>
    <col min="19" max="19" width="7.7109375" customWidth="1"/>
    <col min="20" max="20" width="9" customWidth="1"/>
    <col min="21" max="21" width="12.28515625" customWidth="1"/>
  </cols>
  <sheetData>
    <row r="1" spans="1:21" ht="19.899999999999999" customHeight="1">
      <c r="A1" s="128"/>
      <c r="B1" s="128"/>
      <c r="C1" s="129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29.25" customHeight="1">
      <c r="A2" s="128"/>
      <c r="B2" s="128"/>
      <c r="C2" s="130" t="s">
        <v>129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28"/>
      <c r="U2" s="128"/>
    </row>
    <row r="3" spans="1:21" ht="21" customHeight="1" thickBot="1">
      <c r="A3" s="131"/>
      <c r="B3" s="131"/>
      <c r="C3" s="132" t="s">
        <v>130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</row>
    <row r="4" spans="1:21" ht="15" customHeight="1" thickTop="1" thickBot="1">
      <c r="A4" s="133"/>
      <c r="B4" s="133"/>
      <c r="C4" s="134" t="s">
        <v>75</v>
      </c>
      <c r="D4" s="135" t="s">
        <v>23</v>
      </c>
      <c r="E4" s="135"/>
      <c r="F4" s="135" t="s">
        <v>110</v>
      </c>
      <c r="G4" s="135" t="s">
        <v>76</v>
      </c>
      <c r="H4" s="136" t="s">
        <v>77</v>
      </c>
      <c r="I4" s="135" t="s">
        <v>6</v>
      </c>
      <c r="J4" s="135" t="s">
        <v>78</v>
      </c>
      <c r="K4" s="137" t="s">
        <v>79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</row>
    <row r="5" spans="1:21" ht="15" customHeight="1" thickTop="1" thickBot="1">
      <c r="A5" s="133"/>
      <c r="B5" s="133"/>
      <c r="C5" s="134"/>
      <c r="D5" s="135"/>
      <c r="E5" s="135"/>
      <c r="F5" s="135"/>
      <c r="G5" s="135"/>
      <c r="H5" s="136"/>
      <c r="I5" s="135"/>
      <c r="J5" s="135"/>
      <c r="K5" s="138" t="s">
        <v>47</v>
      </c>
      <c r="L5" s="138" t="s">
        <v>49</v>
      </c>
      <c r="M5" s="138" t="s">
        <v>32</v>
      </c>
      <c r="N5" s="138" t="s">
        <v>34</v>
      </c>
      <c r="O5" s="138" t="s">
        <v>36</v>
      </c>
      <c r="P5" s="138" t="s">
        <v>38</v>
      </c>
      <c r="Q5" s="138" t="s">
        <v>40</v>
      </c>
      <c r="R5" s="138" t="s">
        <v>42</v>
      </c>
      <c r="S5" s="139" t="s">
        <v>44</v>
      </c>
      <c r="T5" s="139"/>
      <c r="U5" s="140" t="s">
        <v>80</v>
      </c>
    </row>
    <row r="6" spans="1:21" ht="48.75" thickTop="1">
      <c r="A6" s="131"/>
      <c r="B6" s="131"/>
      <c r="C6" s="134"/>
      <c r="D6" s="135"/>
      <c r="E6" s="135"/>
      <c r="F6" s="135"/>
      <c r="G6" s="135"/>
      <c r="H6" s="136"/>
      <c r="I6" s="141" t="s">
        <v>131</v>
      </c>
      <c r="J6" s="135"/>
      <c r="K6" s="142" t="s">
        <v>132</v>
      </c>
      <c r="L6" s="142" t="s">
        <v>133</v>
      </c>
      <c r="M6" s="142" t="s">
        <v>84</v>
      </c>
      <c r="N6" s="142" t="s">
        <v>134</v>
      </c>
      <c r="O6" s="142" t="s">
        <v>135</v>
      </c>
      <c r="P6" s="142" t="s">
        <v>136</v>
      </c>
      <c r="Q6" s="142" t="s">
        <v>137</v>
      </c>
      <c r="R6" s="142" t="s">
        <v>138</v>
      </c>
      <c r="S6" s="143" t="s">
        <v>90</v>
      </c>
      <c r="T6" s="143"/>
      <c r="U6" s="144" t="s">
        <v>80</v>
      </c>
    </row>
    <row r="7" spans="1:21" ht="24">
      <c r="A7" s="131"/>
      <c r="B7" s="131"/>
      <c r="C7" s="145">
        <v>89</v>
      </c>
      <c r="D7" s="146" t="s">
        <v>25</v>
      </c>
      <c r="E7" s="146"/>
      <c r="F7" s="147" t="s">
        <v>26</v>
      </c>
      <c r="G7" s="148" t="s">
        <v>91</v>
      </c>
      <c r="H7" s="149" t="s">
        <v>92</v>
      </c>
      <c r="I7" s="148">
        <v>2025</v>
      </c>
      <c r="J7" s="150" t="s">
        <v>93</v>
      </c>
      <c r="K7" s="151">
        <v>0</v>
      </c>
      <c r="L7" s="151">
        <v>9000000</v>
      </c>
      <c r="M7" s="151">
        <v>110140000</v>
      </c>
      <c r="N7" s="151">
        <v>17330000</v>
      </c>
      <c r="O7" s="151">
        <v>32840000</v>
      </c>
      <c r="P7" s="151">
        <v>0</v>
      </c>
      <c r="Q7" s="151">
        <v>0</v>
      </c>
      <c r="R7" s="151">
        <v>150000</v>
      </c>
      <c r="S7" s="152">
        <v>240000</v>
      </c>
      <c r="T7" s="152"/>
      <c r="U7" s="153">
        <f>SUM(L7:T7)</f>
        <v>169700000</v>
      </c>
    </row>
    <row r="8" spans="1:21" ht="24">
      <c r="A8" s="131"/>
      <c r="B8" s="131"/>
      <c r="C8" s="145">
        <v>89</v>
      </c>
      <c r="D8" s="146" t="s">
        <v>25</v>
      </c>
      <c r="E8" s="146"/>
      <c r="F8" s="147" t="s">
        <v>26</v>
      </c>
      <c r="G8" s="148" t="s">
        <v>91</v>
      </c>
      <c r="H8" s="149" t="s">
        <v>92</v>
      </c>
      <c r="I8" s="148">
        <v>2025</v>
      </c>
      <c r="J8" s="147" t="s">
        <v>94</v>
      </c>
      <c r="K8" s="154">
        <v>0</v>
      </c>
      <c r="L8" s="154">
        <v>9000000</v>
      </c>
      <c r="M8" s="154">
        <v>110140000</v>
      </c>
      <c r="N8" s="154">
        <v>17330000</v>
      </c>
      <c r="O8" s="154">
        <v>32740000</v>
      </c>
      <c r="P8" s="154">
        <v>0</v>
      </c>
      <c r="Q8" s="154">
        <v>0</v>
      </c>
      <c r="R8" s="154">
        <v>150000</v>
      </c>
      <c r="S8" s="155">
        <v>340000</v>
      </c>
      <c r="T8" s="155"/>
      <c r="U8" s="156">
        <f t="shared" ref="U8:U9" si="0">SUM(L8:T8)</f>
        <v>169700000</v>
      </c>
    </row>
    <row r="9" spans="1:21" ht="24">
      <c r="A9" s="131"/>
      <c r="B9" s="131"/>
      <c r="C9" s="145">
        <v>89</v>
      </c>
      <c r="D9" s="146" t="s">
        <v>25</v>
      </c>
      <c r="E9" s="146"/>
      <c r="F9" s="147" t="s">
        <v>26</v>
      </c>
      <c r="G9" s="148" t="s">
        <v>91</v>
      </c>
      <c r="H9" s="149" t="s">
        <v>92</v>
      </c>
      <c r="I9" s="148">
        <v>2025</v>
      </c>
      <c r="J9" s="147" t="s">
        <v>95</v>
      </c>
      <c r="K9" s="154">
        <v>0</v>
      </c>
      <c r="L9" s="154">
        <v>0</v>
      </c>
      <c r="M9" s="154">
        <v>32271568</v>
      </c>
      <c r="N9" s="112">
        <v>5071326</v>
      </c>
      <c r="O9" s="112">
        <v>5284806</v>
      </c>
      <c r="P9" s="154">
        <v>0</v>
      </c>
      <c r="Q9" s="154">
        <v>0</v>
      </c>
      <c r="R9" s="154">
        <v>108280</v>
      </c>
      <c r="S9" s="155">
        <v>91471</v>
      </c>
      <c r="T9" s="155"/>
      <c r="U9" s="156">
        <f t="shared" si="0"/>
        <v>42827451</v>
      </c>
    </row>
    <row r="10" spans="1:21" ht="24">
      <c r="A10" s="131"/>
      <c r="B10" s="131"/>
      <c r="C10" s="145">
        <v>89</v>
      </c>
      <c r="D10" s="146" t="s">
        <v>25</v>
      </c>
      <c r="E10" s="146"/>
      <c r="F10" s="147" t="s">
        <v>26</v>
      </c>
      <c r="G10" s="148" t="s">
        <v>91</v>
      </c>
      <c r="H10" s="149" t="s">
        <v>92</v>
      </c>
      <c r="I10" s="148">
        <v>2025</v>
      </c>
      <c r="J10" s="147" t="s">
        <v>96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5">
        <v>0</v>
      </c>
      <c r="T10" s="155"/>
      <c r="U10" s="156">
        <v>0</v>
      </c>
    </row>
    <row r="11" spans="1:21" ht="35.25" customHeight="1">
      <c r="A11" s="131"/>
      <c r="B11" s="131"/>
      <c r="C11" s="145">
        <v>89</v>
      </c>
      <c r="D11" s="146" t="s">
        <v>25</v>
      </c>
      <c r="E11" s="146"/>
      <c r="F11" s="147" t="s">
        <v>26</v>
      </c>
      <c r="G11" s="148"/>
      <c r="H11" s="149" t="s">
        <v>80</v>
      </c>
      <c r="I11" s="148">
        <v>2025</v>
      </c>
      <c r="J11" s="147" t="s">
        <v>93</v>
      </c>
      <c r="K11" s="154">
        <v>0</v>
      </c>
      <c r="L11" s="151">
        <v>9000000</v>
      </c>
      <c r="M11" s="151">
        <v>110140000</v>
      </c>
      <c r="N11" s="151">
        <v>17330000</v>
      </c>
      <c r="O11" s="151">
        <v>32840000</v>
      </c>
      <c r="P11" s="151">
        <v>0</v>
      </c>
      <c r="Q11" s="151">
        <v>0</v>
      </c>
      <c r="R11" s="151">
        <v>150000</v>
      </c>
      <c r="S11" s="152">
        <v>240000</v>
      </c>
      <c r="T11" s="152"/>
      <c r="U11" s="153">
        <f>SUM(L11:T11)</f>
        <v>169700000</v>
      </c>
    </row>
    <row r="12" spans="1:21" ht="33" customHeight="1">
      <c r="A12" s="131"/>
      <c r="B12" s="131"/>
      <c r="C12" s="145">
        <v>89</v>
      </c>
      <c r="D12" s="146" t="s">
        <v>25</v>
      </c>
      <c r="E12" s="146"/>
      <c r="F12" s="147" t="s">
        <v>26</v>
      </c>
      <c r="G12" s="148"/>
      <c r="H12" s="149" t="s">
        <v>80</v>
      </c>
      <c r="I12" s="148">
        <v>2025</v>
      </c>
      <c r="J12" s="147" t="s">
        <v>94</v>
      </c>
      <c r="K12" s="154">
        <v>0</v>
      </c>
      <c r="L12" s="154">
        <v>9000000</v>
      </c>
      <c r="M12" s="154">
        <v>110140000</v>
      </c>
      <c r="N12" s="154">
        <v>17330000</v>
      </c>
      <c r="O12" s="154">
        <v>32740000</v>
      </c>
      <c r="P12" s="154">
        <v>0</v>
      </c>
      <c r="Q12" s="154">
        <v>0</v>
      </c>
      <c r="R12" s="154">
        <v>150000</v>
      </c>
      <c r="S12" s="155">
        <v>340000</v>
      </c>
      <c r="T12" s="155"/>
      <c r="U12" s="156">
        <f t="shared" ref="U12:U13" si="1">SUM(L12:T12)</f>
        <v>169700000</v>
      </c>
    </row>
    <row r="13" spans="1:21" ht="33.75" customHeight="1">
      <c r="A13" s="131"/>
      <c r="B13" s="131"/>
      <c r="C13" s="145">
        <v>89</v>
      </c>
      <c r="D13" s="146" t="s">
        <v>25</v>
      </c>
      <c r="E13" s="146"/>
      <c r="F13" s="147" t="s">
        <v>26</v>
      </c>
      <c r="G13" s="148"/>
      <c r="H13" s="149" t="s">
        <v>80</v>
      </c>
      <c r="I13" s="148">
        <v>2025</v>
      </c>
      <c r="J13" s="150" t="s">
        <v>95</v>
      </c>
      <c r="K13" s="151">
        <v>0</v>
      </c>
      <c r="L13" s="151">
        <v>0</v>
      </c>
      <c r="M13" s="151">
        <v>32271568</v>
      </c>
      <c r="N13" s="109">
        <v>5071326</v>
      </c>
      <c r="O13" s="109">
        <v>5284806</v>
      </c>
      <c r="P13" s="151">
        <v>0</v>
      </c>
      <c r="Q13" s="151">
        <v>0</v>
      </c>
      <c r="R13" s="151">
        <v>108280</v>
      </c>
      <c r="S13" s="152">
        <v>91471</v>
      </c>
      <c r="T13" s="152"/>
      <c r="U13" s="153">
        <f t="shared" si="1"/>
        <v>42827451</v>
      </c>
    </row>
    <row r="14" spans="1:21" ht="22.9" customHeight="1">
      <c r="A14" s="131"/>
      <c r="B14" s="131"/>
      <c r="C14" s="145">
        <v>89</v>
      </c>
      <c r="D14" s="146" t="s">
        <v>25</v>
      </c>
      <c r="E14" s="146"/>
      <c r="F14" s="147" t="s">
        <v>26</v>
      </c>
      <c r="G14" s="148"/>
      <c r="H14" s="149" t="s">
        <v>80</v>
      </c>
      <c r="I14" s="148">
        <v>2025</v>
      </c>
      <c r="J14" s="147" t="s">
        <v>96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5">
        <v>0</v>
      </c>
      <c r="T14" s="155"/>
      <c r="U14" s="156">
        <v>0</v>
      </c>
    </row>
    <row r="15" spans="1:21" ht="15" customHeight="1">
      <c r="A15" s="131"/>
      <c r="B15" s="131"/>
      <c r="C15" s="145">
        <v>89</v>
      </c>
      <c r="D15" s="146" t="s">
        <v>25</v>
      </c>
      <c r="E15" s="146"/>
      <c r="F15" s="147" t="s">
        <v>97</v>
      </c>
      <c r="G15" s="148"/>
      <c r="H15" s="149"/>
      <c r="I15" s="148">
        <v>2025</v>
      </c>
      <c r="J15" s="147"/>
      <c r="K15" s="154">
        <v>0</v>
      </c>
      <c r="L15" s="154">
        <v>0</v>
      </c>
      <c r="M15" s="154"/>
      <c r="N15" s="154"/>
      <c r="O15" s="154"/>
      <c r="P15" s="154">
        <v>0</v>
      </c>
      <c r="Q15" s="154">
        <v>0</v>
      </c>
      <c r="R15" s="154"/>
      <c r="S15" s="155"/>
      <c r="T15" s="155"/>
      <c r="U15" s="156"/>
    </row>
    <row r="16" spans="1:21" ht="15" customHeight="1">
      <c r="A16" s="131"/>
      <c r="B16" s="131"/>
      <c r="C16" s="145">
        <v>89</v>
      </c>
      <c r="D16" s="146" t="s">
        <v>25</v>
      </c>
      <c r="E16" s="146"/>
      <c r="F16" s="147" t="s">
        <v>98</v>
      </c>
      <c r="G16" s="148"/>
      <c r="H16" s="149"/>
      <c r="I16" s="148">
        <v>2025</v>
      </c>
      <c r="J16" s="147"/>
      <c r="K16" s="157">
        <v>0</v>
      </c>
      <c r="L16" s="157">
        <v>0</v>
      </c>
      <c r="M16" s="157">
        <f>M13/M12*100</f>
        <v>29.30049754857454</v>
      </c>
      <c r="N16" s="157">
        <f>N13/N12*100</f>
        <v>29.263277553375648</v>
      </c>
      <c r="O16" s="157">
        <f>O13/O12*100</f>
        <v>16.141740989615151</v>
      </c>
      <c r="P16" s="157"/>
      <c r="Q16" s="157"/>
      <c r="R16" s="157">
        <f t="shared" ref="R16:U16" si="2">R13/R12*100</f>
        <v>72.186666666666667</v>
      </c>
      <c r="S16" s="157">
        <f t="shared" si="2"/>
        <v>26.903235294117643</v>
      </c>
      <c r="T16" s="157"/>
      <c r="U16" s="157">
        <f t="shared" si="2"/>
        <v>25.237154390100176</v>
      </c>
    </row>
    <row r="17" spans="1:21" ht="25.15" customHeight="1">
      <c r="A17" s="131"/>
      <c r="B17" s="158"/>
      <c r="C17" s="158"/>
      <c r="D17" s="158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</row>
    <row r="18" spans="1:21" ht="15" customHeight="1">
      <c r="A18" s="131"/>
      <c r="B18" s="131"/>
      <c r="C18" s="131"/>
      <c r="D18" s="131"/>
      <c r="E18" s="131"/>
      <c r="F18" s="159" t="s">
        <v>139</v>
      </c>
      <c r="G18" s="160" t="s">
        <v>58</v>
      </c>
      <c r="H18" s="161" t="s">
        <v>140</v>
      </c>
      <c r="I18" s="161"/>
      <c r="J18" s="159" t="s">
        <v>141</v>
      </c>
      <c r="K18" s="160" t="s">
        <v>58</v>
      </c>
      <c r="L18" s="161" t="s">
        <v>102</v>
      </c>
      <c r="M18" s="161"/>
      <c r="N18" s="131"/>
      <c r="O18" s="131"/>
      <c r="P18" s="131"/>
      <c r="Q18" s="131"/>
      <c r="R18" s="131"/>
      <c r="S18" s="131"/>
      <c r="T18" s="131"/>
      <c r="U18" s="131"/>
    </row>
    <row r="19" spans="1:21" ht="15" customHeight="1">
      <c r="A19" s="131"/>
      <c r="B19" s="131"/>
      <c r="C19" s="131"/>
      <c r="D19" s="131"/>
      <c r="E19" s="131"/>
      <c r="F19" s="159"/>
      <c r="G19" s="160" t="s">
        <v>59</v>
      </c>
      <c r="H19" s="161"/>
      <c r="I19" s="161"/>
      <c r="J19" s="159"/>
      <c r="K19" s="160" t="s">
        <v>59</v>
      </c>
      <c r="L19" s="161"/>
      <c r="M19" s="161"/>
      <c r="N19" s="131"/>
      <c r="O19" s="131"/>
      <c r="P19" s="131"/>
      <c r="Q19" s="131"/>
      <c r="R19" s="131"/>
      <c r="S19" s="131"/>
      <c r="T19" s="131"/>
      <c r="U19" s="131"/>
    </row>
    <row r="20" spans="1:21" ht="15" customHeight="1">
      <c r="A20" s="131"/>
      <c r="B20" s="131"/>
      <c r="C20" s="131"/>
      <c r="D20" s="131"/>
      <c r="E20" s="131"/>
      <c r="F20" s="159"/>
      <c r="G20" s="160" t="s">
        <v>60</v>
      </c>
      <c r="H20" s="161" t="s">
        <v>67</v>
      </c>
      <c r="I20" s="161"/>
      <c r="J20" s="159"/>
      <c r="K20" s="160" t="s">
        <v>60</v>
      </c>
      <c r="L20" s="161" t="s">
        <v>67</v>
      </c>
      <c r="M20" s="161"/>
      <c r="N20" s="131"/>
      <c r="O20" s="131"/>
      <c r="P20" s="131"/>
      <c r="Q20" s="131"/>
      <c r="R20" s="131"/>
      <c r="S20" s="131"/>
      <c r="T20" s="131"/>
      <c r="U20" s="131"/>
    </row>
    <row r="21" spans="1:21" ht="25.15" customHeight="1">
      <c r="A21" s="131"/>
      <c r="B21" s="131"/>
      <c r="C21" s="158"/>
      <c r="D21" s="158"/>
      <c r="E21" s="158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</row>
  </sheetData>
  <mergeCells count="42">
    <mergeCell ref="H20:I20"/>
    <mergeCell ref="L20:M20"/>
    <mergeCell ref="C21:E21"/>
    <mergeCell ref="D15:E15"/>
    <mergeCell ref="S15:T15"/>
    <mergeCell ref="D16:E16"/>
    <mergeCell ref="B17:D17"/>
    <mergeCell ref="F18:F20"/>
    <mergeCell ref="H18:I18"/>
    <mergeCell ref="J18:J20"/>
    <mergeCell ref="L18:M18"/>
    <mergeCell ref="H19:I19"/>
    <mergeCell ref="L19:M19"/>
    <mergeCell ref="D12:E12"/>
    <mergeCell ref="S12:T12"/>
    <mergeCell ref="D13:E13"/>
    <mergeCell ref="S13:T13"/>
    <mergeCell ref="D14:E14"/>
    <mergeCell ref="S14:T14"/>
    <mergeCell ref="D9:E9"/>
    <mergeCell ref="S9:T9"/>
    <mergeCell ref="D10:E10"/>
    <mergeCell ref="S10:T10"/>
    <mergeCell ref="D11:E11"/>
    <mergeCell ref="S11:T11"/>
    <mergeCell ref="K4:U4"/>
    <mergeCell ref="S5:T5"/>
    <mergeCell ref="S6:T6"/>
    <mergeCell ref="D7:E7"/>
    <mergeCell ref="S7:T7"/>
    <mergeCell ref="D8:E8"/>
    <mergeCell ref="S8:T8"/>
    <mergeCell ref="C2:S2"/>
    <mergeCell ref="C3:U3"/>
    <mergeCell ref="A4:B5"/>
    <mergeCell ref="C4:C6"/>
    <mergeCell ref="D4:E6"/>
    <mergeCell ref="F4:F6"/>
    <mergeCell ref="G4:G6"/>
    <mergeCell ref="H4:H6"/>
    <mergeCell ref="I4:I5"/>
    <mergeCell ref="J4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XFD1048576"/>
    </sheetView>
  </sheetViews>
  <sheetFormatPr defaultRowHeight="15"/>
  <cols>
    <col min="1" max="1" width="3.28515625" customWidth="1"/>
    <col min="2" max="2" width="11.7109375" customWidth="1"/>
    <col min="3" max="3" width="26.140625" customWidth="1"/>
    <col min="4" max="4" width="13.28515625" customWidth="1"/>
    <col min="5" max="5" width="13.140625" customWidth="1"/>
    <col min="6" max="6" width="11.5703125" customWidth="1"/>
    <col min="7" max="7" width="13.42578125" customWidth="1"/>
    <col min="8" max="8" width="12.5703125" customWidth="1"/>
    <col min="9" max="9" width="14.140625" customWidth="1"/>
    <col min="10" max="10" width="14" customWidth="1"/>
    <col min="11" max="11" width="15.42578125" customWidth="1"/>
    <col min="12" max="12" width="15.7109375" customWidth="1"/>
    <col min="13" max="13" width="13.5703125" customWidth="1"/>
    <col min="14" max="14" width="16.140625" customWidth="1"/>
    <col min="15" max="15" width="13.140625" customWidth="1"/>
    <col min="16" max="16" width="15.85546875" customWidth="1"/>
    <col min="17" max="17" width="16.42578125" customWidth="1"/>
    <col min="18" max="18" width="10.42578125" customWidth="1"/>
    <col min="19" max="19" width="11.7109375" customWidth="1"/>
  </cols>
  <sheetData>
    <row r="1" spans="1:20">
      <c r="A1" s="246"/>
      <c r="B1" s="247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20">
      <c r="A2" s="246"/>
      <c r="B2" s="249" t="s">
        <v>179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</row>
    <row r="3" spans="1:20">
      <c r="A3" s="246"/>
      <c r="B3" s="250" t="s">
        <v>180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</row>
    <row r="4" spans="1:20" ht="15.75" thickBot="1">
      <c r="A4" s="251"/>
      <c r="B4" s="252" t="s">
        <v>1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20" ht="15.75" thickTop="1">
      <c r="A5" s="246"/>
      <c r="B5" s="253" t="s">
        <v>144</v>
      </c>
      <c r="C5" s="254" t="s">
        <v>181</v>
      </c>
      <c r="D5" s="254"/>
      <c r="E5" s="254"/>
      <c r="F5" s="255" t="s">
        <v>3</v>
      </c>
      <c r="G5" s="256">
        <v>89</v>
      </c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</row>
    <row r="6" spans="1:20" ht="22.5">
      <c r="A6" s="246"/>
      <c r="B6" s="257" t="s">
        <v>146</v>
      </c>
      <c r="C6" s="258" t="s">
        <v>26</v>
      </c>
      <c r="D6" s="258"/>
      <c r="E6" s="258"/>
      <c r="F6" s="259" t="s">
        <v>147</v>
      </c>
      <c r="G6" s="260" t="s">
        <v>25</v>
      </c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</row>
    <row r="7" spans="1:20">
      <c r="A7" s="246"/>
      <c r="B7" s="261" t="s">
        <v>182</v>
      </c>
      <c r="C7" s="262" t="s">
        <v>183</v>
      </c>
      <c r="D7" s="263" t="s">
        <v>184</v>
      </c>
      <c r="E7" s="264" t="s">
        <v>149</v>
      </c>
      <c r="F7" s="264"/>
      <c r="G7" s="264"/>
      <c r="H7" s="264" t="s">
        <v>185</v>
      </c>
      <c r="I7" s="264"/>
      <c r="J7" s="264"/>
      <c r="K7" s="264" t="s">
        <v>185</v>
      </c>
      <c r="L7" s="264"/>
      <c r="M7" s="264"/>
      <c r="N7" s="264" t="s">
        <v>185</v>
      </c>
      <c r="O7" s="264"/>
      <c r="P7" s="264"/>
      <c r="Q7" s="265" t="s">
        <v>186</v>
      </c>
      <c r="R7" s="265"/>
      <c r="S7" s="265"/>
    </row>
    <row r="8" spans="1:20" ht="56.25">
      <c r="A8" s="246"/>
      <c r="B8" s="261"/>
      <c r="C8" s="262"/>
      <c r="D8" s="263"/>
      <c r="E8" s="266" t="s">
        <v>187</v>
      </c>
      <c r="F8" s="267" t="s">
        <v>188</v>
      </c>
      <c r="G8" s="268" t="s">
        <v>189</v>
      </c>
      <c r="H8" s="269" t="s">
        <v>190</v>
      </c>
      <c r="I8" s="267" t="s">
        <v>191</v>
      </c>
      <c r="J8" s="270" t="s">
        <v>192</v>
      </c>
      <c r="K8" s="269" t="s">
        <v>193</v>
      </c>
      <c r="L8" s="267" t="s">
        <v>194</v>
      </c>
      <c r="M8" s="270" t="s">
        <v>195</v>
      </c>
      <c r="N8" s="269" t="s">
        <v>196</v>
      </c>
      <c r="O8" s="267" t="s">
        <v>197</v>
      </c>
      <c r="P8" s="270" t="s">
        <v>198</v>
      </c>
      <c r="Q8" s="269" t="s">
        <v>199</v>
      </c>
      <c r="R8" s="267" t="s">
        <v>200</v>
      </c>
      <c r="S8" s="271" t="s">
        <v>201</v>
      </c>
    </row>
    <row r="9" spans="1:20" ht="15.75" thickBot="1">
      <c r="A9" s="246"/>
      <c r="B9" s="272"/>
      <c r="C9" s="273"/>
      <c r="D9" s="273"/>
      <c r="E9" s="273" t="s">
        <v>12</v>
      </c>
      <c r="F9" s="273" t="s">
        <v>13</v>
      </c>
      <c r="G9" s="273" t="s">
        <v>14</v>
      </c>
      <c r="H9" s="273" t="s">
        <v>15</v>
      </c>
      <c r="I9" s="273" t="s">
        <v>16</v>
      </c>
      <c r="J9" s="273" t="s">
        <v>17</v>
      </c>
      <c r="K9" s="273" t="s">
        <v>202</v>
      </c>
      <c r="L9" s="273" t="s">
        <v>19</v>
      </c>
      <c r="M9" s="273" t="s">
        <v>20</v>
      </c>
      <c r="N9" s="273" t="s">
        <v>203</v>
      </c>
      <c r="O9" s="273" t="s">
        <v>204</v>
      </c>
      <c r="P9" s="273" t="s">
        <v>205</v>
      </c>
      <c r="Q9" s="273" t="s">
        <v>206</v>
      </c>
      <c r="R9" s="273" t="s">
        <v>207</v>
      </c>
      <c r="S9" s="274" t="s">
        <v>208</v>
      </c>
    </row>
    <row r="10" spans="1:20" ht="42" customHeight="1" thickTop="1">
      <c r="A10" s="246"/>
      <c r="B10" s="275" t="s">
        <v>209</v>
      </c>
      <c r="C10" s="275"/>
      <c r="D10" s="276"/>
      <c r="E10" s="277"/>
      <c r="F10" s="276"/>
      <c r="G10" s="277"/>
      <c r="H10" s="276"/>
      <c r="I10" s="277"/>
      <c r="J10" s="278"/>
      <c r="K10" s="276"/>
      <c r="L10" s="277"/>
      <c r="M10" s="278"/>
      <c r="N10" s="276"/>
      <c r="O10" s="277"/>
      <c r="P10" s="278"/>
      <c r="Q10" s="276"/>
      <c r="R10" s="277"/>
      <c r="S10" s="279"/>
    </row>
    <row r="11" spans="1:20">
      <c r="A11" s="246"/>
      <c r="B11" s="280" t="s">
        <v>210</v>
      </c>
      <c r="C11" s="281" t="s">
        <v>211</v>
      </c>
      <c r="D11" s="282"/>
      <c r="E11" s="283">
        <v>1990</v>
      </c>
      <c r="F11" s="284">
        <v>137842397</v>
      </c>
      <c r="G11" s="283">
        <f>F11/E11</f>
        <v>69267.536180904528</v>
      </c>
      <c r="H11" s="284">
        <v>2000</v>
      </c>
      <c r="I11" s="284">
        <v>160700000</v>
      </c>
      <c r="J11" s="284">
        <f>I11/H11</f>
        <v>80350</v>
      </c>
      <c r="K11" s="284">
        <v>2000</v>
      </c>
      <c r="L11" s="284">
        <v>160700000</v>
      </c>
      <c r="M11" s="284">
        <f>L11/K11</f>
        <v>80350</v>
      </c>
      <c r="N11" s="283">
        <v>995</v>
      </c>
      <c r="O11" s="284">
        <v>42827451</v>
      </c>
      <c r="P11" s="285">
        <f>O11/N11</f>
        <v>43042.664321608041</v>
      </c>
      <c r="Q11" s="285">
        <f>P11-G11</f>
        <v>-26224.871859296487</v>
      </c>
      <c r="R11" s="284">
        <f>P11-J11</f>
        <v>-37307.335678391959</v>
      </c>
      <c r="S11" s="286">
        <f>P11-M11</f>
        <v>-37307.335678391959</v>
      </c>
    </row>
    <row r="12" spans="1:20">
      <c r="A12" s="246"/>
      <c r="B12" s="280" t="s">
        <v>212</v>
      </c>
      <c r="C12" s="281" t="s">
        <v>213</v>
      </c>
      <c r="D12" s="282"/>
      <c r="E12" s="283">
        <v>10</v>
      </c>
      <c r="F12" s="284">
        <v>16362000</v>
      </c>
      <c r="G12" s="283">
        <f>F12/E12</f>
        <v>1636200</v>
      </c>
      <c r="H12" s="284"/>
      <c r="I12" s="287"/>
      <c r="J12" s="287"/>
      <c r="K12" s="287"/>
      <c r="L12" s="287"/>
      <c r="M12" s="287"/>
      <c r="N12" s="283"/>
      <c r="O12" s="284"/>
      <c r="P12" s="283"/>
      <c r="Q12" s="283"/>
      <c r="R12" s="284"/>
      <c r="S12" s="286"/>
      <c r="T12" s="288">
        <v>0</v>
      </c>
    </row>
    <row r="13" spans="1:20">
      <c r="A13" s="246"/>
      <c r="B13" s="280" t="s">
        <v>170</v>
      </c>
      <c r="C13" s="281" t="s">
        <v>214</v>
      </c>
      <c r="D13" s="282"/>
      <c r="E13" s="289"/>
      <c r="F13" s="287"/>
      <c r="G13" s="289"/>
      <c r="H13" s="284">
        <v>10</v>
      </c>
      <c r="I13" s="284">
        <v>1000000</v>
      </c>
      <c r="J13" s="284">
        <f>I13/H13</f>
        <v>100000</v>
      </c>
      <c r="K13" s="284">
        <v>10</v>
      </c>
      <c r="L13" s="284">
        <v>1000000</v>
      </c>
      <c r="M13" s="284">
        <f>L13/K13</f>
        <v>100000</v>
      </c>
      <c r="N13" s="283">
        <v>0</v>
      </c>
      <c r="O13" s="284">
        <v>0</v>
      </c>
      <c r="P13" s="283">
        <v>0</v>
      </c>
      <c r="Q13" s="283">
        <f t="shared" ref="Q13:Q14" si="0">P13-G13</f>
        <v>0</v>
      </c>
      <c r="R13" s="284"/>
      <c r="S13" s="286"/>
      <c r="T13" s="290"/>
    </row>
    <row r="14" spans="1:20" ht="22.5">
      <c r="A14" s="246"/>
      <c r="B14" s="280" t="s">
        <v>172</v>
      </c>
      <c r="C14" s="281" t="s">
        <v>215</v>
      </c>
      <c r="D14" s="282"/>
      <c r="E14" s="289"/>
      <c r="F14" s="287"/>
      <c r="G14" s="289"/>
      <c r="H14" s="284">
        <v>1</v>
      </c>
      <c r="I14" s="284">
        <v>8000000</v>
      </c>
      <c r="J14" s="284">
        <f>I14/H14</f>
        <v>8000000</v>
      </c>
      <c r="K14" s="284">
        <v>1</v>
      </c>
      <c r="L14" s="284">
        <v>8000000</v>
      </c>
      <c r="M14" s="284">
        <f>L14/K14</f>
        <v>8000000</v>
      </c>
      <c r="N14" s="283">
        <v>0</v>
      </c>
      <c r="O14" s="284">
        <v>0</v>
      </c>
      <c r="P14" s="283">
        <v>0</v>
      </c>
      <c r="Q14" s="283">
        <f t="shared" si="0"/>
        <v>0</v>
      </c>
      <c r="R14" s="284"/>
      <c r="S14" s="286"/>
      <c r="T14" s="290"/>
    </row>
    <row r="15" spans="1:20" ht="29.25" customHeight="1">
      <c r="A15" s="246"/>
      <c r="B15" s="280" t="s">
        <v>216</v>
      </c>
      <c r="C15" s="281" t="s">
        <v>80</v>
      </c>
      <c r="D15" s="282"/>
      <c r="E15" s="289"/>
      <c r="F15" s="291">
        <f>SUM(F11:F12)</f>
        <v>154204397</v>
      </c>
      <c r="G15" s="289"/>
      <c r="H15" s="287"/>
      <c r="I15" s="291">
        <f>SUM(I11:I14)</f>
        <v>169700000</v>
      </c>
      <c r="J15" s="291"/>
      <c r="K15" s="291"/>
      <c r="L15" s="291">
        <v>169750000</v>
      </c>
      <c r="M15" s="287"/>
      <c r="N15" s="292"/>
      <c r="O15" s="293">
        <f>SUM(O11:O14)</f>
        <v>42827451</v>
      </c>
      <c r="P15" s="292"/>
      <c r="Q15" s="292"/>
      <c r="R15" s="292"/>
      <c r="S15" s="294"/>
    </row>
    <row r="16" spans="1:20" ht="31.5" customHeight="1" thickBot="1">
      <c r="A16" s="246"/>
      <c r="B16" s="275" t="s">
        <v>217</v>
      </c>
      <c r="C16" s="275"/>
      <c r="D16" s="276"/>
      <c r="E16" s="295"/>
      <c r="F16" s="296"/>
      <c r="G16" s="295"/>
      <c r="H16" s="296"/>
      <c r="I16" s="295"/>
      <c r="J16" s="297"/>
      <c r="K16" s="296"/>
      <c r="L16" s="295"/>
      <c r="M16" s="297"/>
      <c r="N16" s="276"/>
      <c r="O16" s="277"/>
      <c r="P16" s="278"/>
      <c r="Q16" s="276"/>
      <c r="R16" s="277"/>
      <c r="S16" s="279"/>
    </row>
    <row r="17" spans="1:19" ht="15.75" thickTop="1">
      <c r="A17" s="246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</row>
    <row r="18" spans="1:19">
      <c r="A18" s="246"/>
      <c r="B18" s="247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</row>
    <row r="19" spans="1:19">
      <c r="A19" s="246"/>
      <c r="B19" s="248"/>
      <c r="C19" s="248"/>
      <c r="D19" s="299" t="s">
        <v>218</v>
      </c>
      <c r="E19" s="299"/>
      <c r="F19" s="300" t="s">
        <v>58</v>
      </c>
      <c r="G19" s="301" t="s">
        <v>219</v>
      </c>
      <c r="H19" s="301"/>
      <c r="I19" s="299" t="s">
        <v>220</v>
      </c>
      <c r="J19" s="299"/>
      <c r="K19" s="300" t="s">
        <v>58</v>
      </c>
      <c r="L19" s="301" t="s">
        <v>102</v>
      </c>
      <c r="M19" s="301"/>
      <c r="N19" s="248"/>
      <c r="O19" s="248"/>
      <c r="P19" s="248"/>
      <c r="Q19" s="248"/>
      <c r="R19" s="248"/>
      <c r="S19" s="248"/>
    </row>
    <row r="20" spans="1:19">
      <c r="A20" s="246"/>
      <c r="B20" s="248"/>
      <c r="C20" s="248"/>
      <c r="D20" s="299"/>
      <c r="E20" s="299"/>
      <c r="F20" s="300" t="s">
        <v>59</v>
      </c>
      <c r="G20" s="301"/>
      <c r="H20" s="301"/>
      <c r="I20" s="299"/>
      <c r="J20" s="299"/>
      <c r="K20" s="300" t="s">
        <v>59</v>
      </c>
      <c r="L20" s="301"/>
      <c r="M20" s="301"/>
      <c r="N20" s="248"/>
      <c r="O20" s="248"/>
      <c r="P20" s="248"/>
      <c r="Q20" s="248"/>
      <c r="R20" s="248"/>
      <c r="S20" s="248"/>
    </row>
    <row r="21" spans="1:19">
      <c r="A21" s="246"/>
      <c r="B21" s="248"/>
      <c r="C21" s="248"/>
      <c r="D21" s="299"/>
      <c r="E21" s="299"/>
      <c r="F21" s="300" t="s">
        <v>60</v>
      </c>
      <c r="G21" s="301" t="s">
        <v>67</v>
      </c>
      <c r="H21" s="301"/>
      <c r="I21" s="299"/>
      <c r="J21" s="299"/>
      <c r="K21" s="300" t="s">
        <v>60</v>
      </c>
      <c r="L21" s="301" t="s">
        <v>67</v>
      </c>
      <c r="M21" s="301"/>
      <c r="N21" s="248"/>
      <c r="O21" s="248"/>
      <c r="P21" s="248"/>
      <c r="Q21" s="248"/>
      <c r="R21" s="248"/>
      <c r="S21" s="248"/>
    </row>
  </sheetData>
  <mergeCells count="26">
    <mergeCell ref="L20:M20"/>
    <mergeCell ref="G21:H21"/>
    <mergeCell ref="L21:M21"/>
    <mergeCell ref="N7:P7"/>
    <mergeCell ref="Q7:S7"/>
    <mergeCell ref="B10:C10"/>
    <mergeCell ref="B16:C16"/>
    <mergeCell ref="B17:S17"/>
    <mergeCell ref="D19:E21"/>
    <mergeCell ref="G19:H19"/>
    <mergeCell ref="I19:J21"/>
    <mergeCell ref="L19:M19"/>
    <mergeCell ref="G20:H20"/>
    <mergeCell ref="B7:B8"/>
    <mergeCell ref="C7:C8"/>
    <mergeCell ref="D7:D8"/>
    <mergeCell ref="E7:G7"/>
    <mergeCell ref="H7:J7"/>
    <mergeCell ref="K7:M7"/>
    <mergeCell ref="B2:S2"/>
    <mergeCell ref="B3:S3"/>
    <mergeCell ref="B4:S4"/>
    <mergeCell ref="C5:E5"/>
    <mergeCell ref="G5:S5"/>
    <mergeCell ref="C6:E6"/>
    <mergeCell ref="G6:S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sqref="A1:XFD1048576"/>
    </sheetView>
  </sheetViews>
  <sheetFormatPr defaultRowHeight="15"/>
  <cols>
    <col min="1" max="1" width="3.28515625" customWidth="1"/>
    <col min="2" max="2" width="0.140625" customWidth="1"/>
    <col min="3" max="3" width="6.28515625" customWidth="1"/>
    <col min="4" max="4" width="9.140625" customWidth="1"/>
    <col min="5" max="5" width="12.5703125" customWidth="1"/>
    <col min="6" max="6" width="9.85546875" customWidth="1"/>
    <col min="7" max="7" width="11.7109375" customWidth="1"/>
    <col min="8" max="8" width="28.7109375" customWidth="1"/>
    <col min="9" max="9" width="12.28515625" customWidth="1"/>
    <col min="10" max="10" width="6.7109375" customWidth="1"/>
    <col min="11" max="11" width="21.85546875" customWidth="1"/>
    <col min="12" max="12" width="14.7109375" customWidth="1"/>
    <col min="13" max="13" width="9.5703125" customWidth="1"/>
    <col min="14" max="14" width="11.7109375" customWidth="1"/>
    <col min="15" max="15" width="13.5703125" customWidth="1"/>
    <col min="16" max="16" width="15" customWidth="1"/>
    <col min="17" max="17" width="0.42578125" customWidth="1"/>
    <col min="18" max="18" width="8.5703125" customWidth="1"/>
    <col min="19" max="19" width="9.140625" customWidth="1"/>
    <col min="20" max="20" width="10.85546875" customWidth="1"/>
    <col min="21" max="21" width="12.5703125" customWidth="1"/>
  </cols>
  <sheetData>
    <row r="1" spans="1:21">
      <c r="A1" s="229"/>
      <c r="B1" s="229"/>
      <c r="C1" s="302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pans="1:21">
      <c r="A2" s="229"/>
      <c r="B2" s="229"/>
      <c r="C2" s="303" t="s">
        <v>221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</row>
    <row r="3" spans="1:21" ht="15.75" thickBot="1">
      <c r="A3" s="229"/>
      <c r="B3" s="229"/>
      <c r="C3" s="304" t="s">
        <v>222</v>
      </c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</row>
    <row r="4" spans="1:21" ht="16.5" thickTop="1" thickBot="1">
      <c r="A4" s="305"/>
      <c r="B4" s="305"/>
      <c r="C4" s="306" t="s">
        <v>75</v>
      </c>
      <c r="D4" s="307" t="s">
        <v>23</v>
      </c>
      <c r="E4" s="307" t="s">
        <v>110</v>
      </c>
      <c r="F4" s="307" t="s">
        <v>223</v>
      </c>
      <c r="G4" s="308" t="s">
        <v>183</v>
      </c>
      <c r="H4" s="308"/>
      <c r="I4" s="307" t="s">
        <v>112</v>
      </c>
      <c r="J4" s="307" t="s">
        <v>224</v>
      </c>
      <c r="K4" s="309" t="s">
        <v>79</v>
      </c>
      <c r="L4" s="309"/>
      <c r="M4" s="309"/>
      <c r="N4" s="309"/>
      <c r="O4" s="309"/>
      <c r="P4" s="309"/>
      <c r="Q4" s="309"/>
      <c r="R4" s="309"/>
      <c r="S4" s="309"/>
      <c r="T4" s="309"/>
      <c r="U4" s="309"/>
    </row>
    <row r="5" spans="1:21" ht="16.5" thickTop="1" thickBot="1">
      <c r="A5" s="229"/>
      <c r="B5" s="229"/>
      <c r="C5" s="306"/>
      <c r="D5" s="307"/>
      <c r="E5" s="307"/>
      <c r="F5" s="307"/>
      <c r="G5" s="308"/>
      <c r="H5" s="308"/>
      <c r="I5" s="307"/>
      <c r="J5" s="307"/>
      <c r="K5" s="310" t="s">
        <v>80</v>
      </c>
      <c r="L5" s="311" t="s">
        <v>47</v>
      </c>
      <c r="M5" s="311" t="s">
        <v>49</v>
      </c>
      <c r="N5" s="311" t="s">
        <v>32</v>
      </c>
      <c r="O5" s="311" t="s">
        <v>34</v>
      </c>
      <c r="P5" s="311" t="s">
        <v>36</v>
      </c>
      <c r="Q5" s="312" t="s">
        <v>38</v>
      </c>
      <c r="R5" s="312"/>
      <c r="S5" s="311" t="s">
        <v>40</v>
      </c>
      <c r="T5" s="311" t="s">
        <v>42</v>
      </c>
      <c r="U5" s="313" t="s">
        <v>44</v>
      </c>
    </row>
    <row r="6" spans="1:21" ht="45.75" thickTop="1">
      <c r="A6" s="229"/>
      <c r="B6" s="229"/>
      <c r="C6" s="306"/>
      <c r="D6" s="307"/>
      <c r="E6" s="307"/>
      <c r="F6" s="307"/>
      <c r="G6" s="308"/>
      <c r="H6" s="308"/>
      <c r="I6" s="307"/>
      <c r="J6" s="307"/>
      <c r="K6" s="310"/>
      <c r="L6" s="314" t="s">
        <v>82</v>
      </c>
      <c r="M6" s="314" t="s">
        <v>83</v>
      </c>
      <c r="N6" s="314" t="s">
        <v>84</v>
      </c>
      <c r="O6" s="314" t="s">
        <v>85</v>
      </c>
      <c r="P6" s="314" t="s">
        <v>86</v>
      </c>
      <c r="Q6" s="315" t="s">
        <v>87</v>
      </c>
      <c r="R6" s="315"/>
      <c r="S6" s="314" t="s">
        <v>88</v>
      </c>
      <c r="T6" s="314" t="s">
        <v>89</v>
      </c>
      <c r="U6" s="316" t="s">
        <v>225</v>
      </c>
    </row>
    <row r="7" spans="1:21" ht="33.75">
      <c r="A7" s="229"/>
      <c r="B7" s="229"/>
      <c r="C7" s="317">
        <v>89</v>
      </c>
      <c r="D7" s="318" t="s">
        <v>25</v>
      </c>
      <c r="E7" s="319" t="s">
        <v>26</v>
      </c>
      <c r="F7" s="318" t="s">
        <v>168</v>
      </c>
      <c r="G7" s="320" t="s">
        <v>211</v>
      </c>
      <c r="H7" s="320"/>
      <c r="I7" s="321" t="s">
        <v>93</v>
      </c>
      <c r="J7" s="322"/>
      <c r="K7" s="323">
        <v>160700000</v>
      </c>
      <c r="L7" s="323">
        <v>0</v>
      </c>
      <c r="M7" s="323">
        <v>0</v>
      </c>
      <c r="N7" s="323">
        <v>110140000</v>
      </c>
      <c r="O7" s="323">
        <v>17330000</v>
      </c>
      <c r="P7" s="323">
        <v>32840000</v>
      </c>
      <c r="Q7" s="324">
        <v>0</v>
      </c>
      <c r="R7" s="324"/>
      <c r="S7" s="323">
        <v>0</v>
      </c>
      <c r="T7" s="323">
        <v>150000</v>
      </c>
      <c r="U7" s="325">
        <v>240000</v>
      </c>
    </row>
    <row r="8" spans="1:21" ht="33.75">
      <c r="A8" s="229"/>
      <c r="B8" s="229"/>
      <c r="C8" s="317">
        <v>89</v>
      </c>
      <c r="D8" s="318" t="s">
        <v>25</v>
      </c>
      <c r="E8" s="319" t="s">
        <v>26</v>
      </c>
      <c r="F8" s="318" t="s">
        <v>168</v>
      </c>
      <c r="G8" s="320" t="s">
        <v>211</v>
      </c>
      <c r="H8" s="320"/>
      <c r="I8" s="321" t="s">
        <v>94</v>
      </c>
      <c r="J8" s="322"/>
      <c r="K8" s="323">
        <f>K7</f>
        <v>160700000</v>
      </c>
      <c r="L8" s="323">
        <v>0</v>
      </c>
      <c r="M8" s="323">
        <v>0</v>
      </c>
      <c r="N8" s="323">
        <v>110140000</v>
      </c>
      <c r="O8" s="323">
        <v>17330000</v>
      </c>
      <c r="P8" s="323">
        <v>32740000</v>
      </c>
      <c r="Q8" s="324">
        <v>0</v>
      </c>
      <c r="R8" s="324"/>
      <c r="S8" s="323">
        <v>0</v>
      </c>
      <c r="T8" s="323">
        <v>150000</v>
      </c>
      <c r="U8" s="325">
        <v>340000</v>
      </c>
    </row>
    <row r="9" spans="1:21" ht="33.75">
      <c r="A9" s="229"/>
      <c r="B9" s="229"/>
      <c r="C9" s="317">
        <v>89</v>
      </c>
      <c r="D9" s="318" t="s">
        <v>25</v>
      </c>
      <c r="E9" s="319" t="s">
        <v>26</v>
      </c>
      <c r="F9" s="318" t="s">
        <v>168</v>
      </c>
      <c r="G9" s="320" t="s">
        <v>211</v>
      </c>
      <c r="H9" s="320"/>
      <c r="I9" s="321" t="s">
        <v>95</v>
      </c>
      <c r="J9" s="322"/>
      <c r="K9" s="326">
        <f>N9+O9+P9+T9+U9</f>
        <v>42827451</v>
      </c>
      <c r="L9" s="326">
        <v>0</v>
      </c>
      <c r="M9" s="326">
        <v>0</v>
      </c>
      <c r="N9" s="326">
        <v>32271568</v>
      </c>
      <c r="O9" s="326">
        <v>5071326</v>
      </c>
      <c r="P9" s="326">
        <v>5284806</v>
      </c>
      <c r="Q9" s="327">
        <v>0</v>
      </c>
      <c r="R9" s="327"/>
      <c r="S9" s="326">
        <v>0</v>
      </c>
      <c r="T9" s="326">
        <v>108280</v>
      </c>
      <c r="U9" s="326">
        <v>91471</v>
      </c>
    </row>
    <row r="10" spans="1:21" ht="33.75">
      <c r="A10" s="229"/>
      <c r="B10" s="229"/>
      <c r="C10" s="317">
        <v>89</v>
      </c>
      <c r="D10" s="318" t="s">
        <v>25</v>
      </c>
      <c r="E10" s="319" t="s">
        <v>26</v>
      </c>
      <c r="F10" s="318" t="s">
        <v>170</v>
      </c>
      <c r="G10" s="320" t="s">
        <v>226</v>
      </c>
      <c r="H10" s="320"/>
      <c r="I10" s="321" t="s">
        <v>93</v>
      </c>
      <c r="J10" s="322"/>
      <c r="K10" s="323">
        <v>1000000</v>
      </c>
      <c r="L10" s="323">
        <v>0</v>
      </c>
      <c r="M10" s="323">
        <v>1000000</v>
      </c>
      <c r="N10" s="323">
        <v>0</v>
      </c>
      <c r="O10" s="323">
        <v>0</v>
      </c>
      <c r="P10" s="323">
        <v>0</v>
      </c>
      <c r="Q10" s="324">
        <v>0</v>
      </c>
      <c r="R10" s="324"/>
      <c r="S10" s="323">
        <v>0</v>
      </c>
      <c r="T10" s="323">
        <v>0</v>
      </c>
      <c r="U10" s="325">
        <v>0</v>
      </c>
    </row>
    <row r="11" spans="1:21" ht="33.75">
      <c r="A11" s="229"/>
      <c r="B11" s="229"/>
      <c r="C11" s="317">
        <v>89</v>
      </c>
      <c r="D11" s="318" t="s">
        <v>227</v>
      </c>
      <c r="E11" s="319" t="s">
        <v>26</v>
      </c>
      <c r="F11" s="318" t="s">
        <v>170</v>
      </c>
      <c r="G11" s="320" t="s">
        <v>226</v>
      </c>
      <c r="H11" s="320"/>
      <c r="I11" s="321" t="s">
        <v>228</v>
      </c>
      <c r="J11" s="322"/>
      <c r="K11" s="323">
        <v>1000000</v>
      </c>
      <c r="L11" s="323"/>
      <c r="M11" s="323">
        <v>1000000</v>
      </c>
      <c r="N11" s="323">
        <v>0</v>
      </c>
      <c r="O11" s="323">
        <v>0</v>
      </c>
      <c r="P11" s="323">
        <v>0</v>
      </c>
      <c r="Q11" s="324">
        <v>0</v>
      </c>
      <c r="R11" s="324"/>
      <c r="S11" s="323">
        <v>0</v>
      </c>
      <c r="T11" s="323">
        <v>0</v>
      </c>
      <c r="U11" s="325">
        <v>0</v>
      </c>
    </row>
    <row r="12" spans="1:21" ht="33.75">
      <c r="A12" s="229"/>
      <c r="B12" s="229"/>
      <c r="C12" s="317">
        <v>89</v>
      </c>
      <c r="D12" s="318" t="s">
        <v>227</v>
      </c>
      <c r="E12" s="319" t="s">
        <v>26</v>
      </c>
      <c r="F12" s="318" t="s">
        <v>170</v>
      </c>
      <c r="G12" s="320" t="s">
        <v>226</v>
      </c>
      <c r="H12" s="320"/>
      <c r="I12" s="321" t="s">
        <v>229</v>
      </c>
      <c r="J12" s="322"/>
      <c r="K12" s="323">
        <v>0</v>
      </c>
      <c r="L12" s="323"/>
      <c r="M12" s="323">
        <v>0</v>
      </c>
      <c r="N12" s="323">
        <v>0</v>
      </c>
      <c r="O12" s="323">
        <v>0</v>
      </c>
      <c r="P12" s="323">
        <v>0</v>
      </c>
      <c r="Q12" s="324">
        <v>0</v>
      </c>
      <c r="R12" s="324"/>
      <c r="S12" s="323">
        <v>0</v>
      </c>
      <c r="T12" s="323">
        <v>0</v>
      </c>
      <c r="U12" s="325">
        <v>0</v>
      </c>
    </row>
    <row r="13" spans="1:21" ht="33.75">
      <c r="A13" s="229"/>
      <c r="B13" s="229"/>
      <c r="C13" s="317">
        <v>89</v>
      </c>
      <c r="D13" s="318" t="s">
        <v>25</v>
      </c>
      <c r="E13" s="319" t="s">
        <v>26</v>
      </c>
      <c r="F13" s="318" t="s">
        <v>230</v>
      </c>
      <c r="G13" s="320" t="s">
        <v>231</v>
      </c>
      <c r="H13" s="320"/>
      <c r="I13" s="321" t="s">
        <v>93</v>
      </c>
      <c r="J13" s="322"/>
      <c r="K13" s="323">
        <v>8000000</v>
      </c>
      <c r="L13" s="323"/>
      <c r="M13" s="323">
        <v>8000000</v>
      </c>
      <c r="N13" s="323">
        <v>0</v>
      </c>
      <c r="O13" s="323">
        <v>0</v>
      </c>
      <c r="P13" s="323">
        <v>0</v>
      </c>
      <c r="Q13" s="324">
        <v>0</v>
      </c>
      <c r="R13" s="324"/>
      <c r="S13" s="323">
        <v>0</v>
      </c>
      <c r="T13" s="323">
        <v>0</v>
      </c>
      <c r="U13" s="325">
        <v>0</v>
      </c>
    </row>
    <row r="14" spans="1:21" ht="33.75">
      <c r="A14" s="229"/>
      <c r="B14" s="229"/>
      <c r="C14" s="328">
        <v>89</v>
      </c>
      <c r="D14" s="329" t="s">
        <v>227</v>
      </c>
      <c r="E14" s="330" t="s">
        <v>26</v>
      </c>
      <c r="F14" s="329" t="s">
        <v>230</v>
      </c>
      <c r="G14" s="331" t="s">
        <v>231</v>
      </c>
      <c r="H14" s="331"/>
      <c r="I14" s="332" t="s">
        <v>228</v>
      </c>
      <c r="J14" s="333"/>
      <c r="K14" s="334">
        <v>8000000</v>
      </c>
      <c r="L14" s="334"/>
      <c r="M14" s="334">
        <v>8000000</v>
      </c>
      <c r="N14" s="334">
        <v>0</v>
      </c>
      <c r="O14" s="334">
        <v>0</v>
      </c>
      <c r="P14" s="334">
        <v>0</v>
      </c>
      <c r="Q14" s="335">
        <v>0</v>
      </c>
      <c r="R14" s="335"/>
      <c r="S14" s="334">
        <v>0</v>
      </c>
      <c r="T14" s="334">
        <v>0</v>
      </c>
      <c r="U14" s="336">
        <v>0</v>
      </c>
    </row>
    <row r="15" spans="1:21" ht="33.75">
      <c r="A15" s="229"/>
      <c r="B15" s="229"/>
      <c r="C15" s="337">
        <v>89</v>
      </c>
      <c r="D15" s="337" t="s">
        <v>227</v>
      </c>
      <c r="E15" s="338" t="s">
        <v>26</v>
      </c>
      <c r="F15" s="337" t="s">
        <v>230</v>
      </c>
      <c r="G15" s="339" t="s">
        <v>231</v>
      </c>
      <c r="H15" s="339"/>
      <c r="I15" s="340" t="s">
        <v>229</v>
      </c>
      <c r="J15" s="341"/>
      <c r="K15" s="342">
        <v>0</v>
      </c>
      <c r="L15" s="342"/>
      <c r="M15" s="342">
        <v>0</v>
      </c>
      <c r="N15" s="342">
        <v>0</v>
      </c>
      <c r="O15" s="342">
        <v>0</v>
      </c>
      <c r="P15" s="342">
        <v>0</v>
      </c>
      <c r="Q15" s="343">
        <v>0</v>
      </c>
      <c r="R15" s="343"/>
      <c r="S15" s="342">
        <v>0</v>
      </c>
      <c r="T15" s="342">
        <v>0</v>
      </c>
      <c r="U15" s="342">
        <v>0</v>
      </c>
    </row>
    <row r="16" spans="1:21" ht="42" customHeight="1">
      <c r="A16" s="229"/>
      <c r="B16" s="229"/>
      <c r="C16" s="337"/>
      <c r="D16" s="337"/>
      <c r="E16" s="338"/>
      <c r="F16" s="337"/>
      <c r="G16" s="344" t="s">
        <v>232</v>
      </c>
      <c r="H16" s="344"/>
      <c r="I16" s="345" t="s">
        <v>93</v>
      </c>
      <c r="J16" s="346"/>
      <c r="K16" s="347">
        <f>K7+K10+K13</f>
        <v>169700000</v>
      </c>
      <c r="L16" s="347">
        <f t="shared" ref="L16:M18" si="0">L7+L10+L13</f>
        <v>0</v>
      </c>
      <c r="M16" s="347">
        <f t="shared" si="0"/>
        <v>9000000</v>
      </c>
      <c r="N16" s="347">
        <v>110140000</v>
      </c>
      <c r="O16" s="347">
        <v>17330000</v>
      </c>
      <c r="P16" s="347">
        <v>32840000</v>
      </c>
      <c r="Q16" s="348">
        <v>0</v>
      </c>
      <c r="R16" s="348"/>
      <c r="S16" s="347">
        <v>0</v>
      </c>
      <c r="T16" s="347">
        <v>150000</v>
      </c>
      <c r="U16" s="347">
        <v>240000</v>
      </c>
    </row>
    <row r="17" spans="1:22" ht="30.75" customHeight="1">
      <c r="A17" s="229"/>
      <c r="B17" s="229"/>
      <c r="C17" s="337"/>
      <c r="D17" s="337"/>
      <c r="E17" s="338"/>
      <c r="F17" s="337"/>
      <c r="G17" s="344" t="s">
        <v>232</v>
      </c>
      <c r="H17" s="344"/>
      <c r="I17" s="345" t="s">
        <v>94</v>
      </c>
      <c r="J17" s="347"/>
      <c r="K17" s="347">
        <f>K8+K11+K14</f>
        <v>169700000</v>
      </c>
      <c r="L17" s="347">
        <f t="shared" si="0"/>
        <v>0</v>
      </c>
      <c r="M17" s="347">
        <f t="shared" si="0"/>
        <v>9000000</v>
      </c>
      <c r="N17" s="347">
        <v>110140000</v>
      </c>
      <c r="O17" s="347">
        <v>17330000</v>
      </c>
      <c r="P17" s="347">
        <v>32740000</v>
      </c>
      <c r="Q17" s="348">
        <v>0</v>
      </c>
      <c r="R17" s="348"/>
      <c r="S17" s="347">
        <v>0</v>
      </c>
      <c r="T17" s="347">
        <v>150000</v>
      </c>
      <c r="U17" s="347">
        <v>340000</v>
      </c>
      <c r="V17" s="349"/>
    </row>
    <row r="18" spans="1:22" ht="43.5" customHeight="1">
      <c r="A18" s="229"/>
      <c r="B18" s="229"/>
      <c r="C18" s="337"/>
      <c r="D18" s="337"/>
      <c r="E18" s="338"/>
      <c r="F18" s="337"/>
      <c r="G18" s="344" t="s">
        <v>232</v>
      </c>
      <c r="H18" s="344"/>
      <c r="I18" s="345" t="s">
        <v>95</v>
      </c>
      <c r="J18" s="347"/>
      <c r="K18" s="347">
        <f>K9+K12+K15</f>
        <v>42827451</v>
      </c>
      <c r="L18" s="347">
        <f t="shared" si="0"/>
        <v>0</v>
      </c>
      <c r="M18" s="347">
        <f t="shared" si="0"/>
        <v>0</v>
      </c>
      <c r="N18" s="347">
        <v>32271568</v>
      </c>
      <c r="O18" s="347">
        <v>5071326</v>
      </c>
      <c r="P18" s="347">
        <v>5284806</v>
      </c>
      <c r="Q18" s="348">
        <v>0</v>
      </c>
      <c r="R18" s="348"/>
      <c r="S18" s="347">
        <v>0</v>
      </c>
      <c r="T18" s="347">
        <v>108280</v>
      </c>
      <c r="U18" s="347">
        <v>91471</v>
      </c>
    </row>
    <row r="19" spans="1:22">
      <c r="A19" s="229"/>
      <c r="B19" s="350"/>
      <c r="C19" s="350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</row>
    <row r="20" spans="1:22">
      <c r="A20" s="229"/>
      <c r="B20" s="229"/>
      <c r="C20" s="229"/>
      <c r="D20" s="229"/>
      <c r="E20" s="351" t="s">
        <v>233</v>
      </c>
      <c r="F20" s="352"/>
      <c r="G20" s="231" t="s">
        <v>58</v>
      </c>
      <c r="H20" s="353" t="s">
        <v>72</v>
      </c>
      <c r="I20" s="353"/>
      <c r="J20" s="353"/>
      <c r="K20" s="354" t="s">
        <v>234</v>
      </c>
      <c r="L20" s="353" t="s">
        <v>58</v>
      </c>
      <c r="M20" s="353"/>
      <c r="N20" s="353" t="s">
        <v>102</v>
      </c>
      <c r="O20" s="353"/>
      <c r="P20" s="353"/>
      <c r="Q20" s="353"/>
      <c r="R20" s="229"/>
      <c r="S20" s="229"/>
      <c r="T20" s="229"/>
      <c r="U20" s="229"/>
    </row>
    <row r="21" spans="1:22">
      <c r="A21" s="229"/>
      <c r="B21" s="229"/>
      <c r="C21" s="229"/>
      <c r="D21" s="229"/>
      <c r="E21" s="355"/>
      <c r="F21" s="356"/>
      <c r="G21" s="231" t="s">
        <v>59</v>
      </c>
      <c r="H21" s="353"/>
      <c r="I21" s="353"/>
      <c r="J21" s="353"/>
      <c r="K21" s="354"/>
      <c r="L21" s="353" t="s">
        <v>59</v>
      </c>
      <c r="M21" s="353"/>
      <c r="N21" s="353"/>
      <c r="O21" s="353"/>
      <c r="P21" s="353"/>
      <c r="Q21" s="353"/>
      <c r="R21" s="229"/>
      <c r="S21" s="229"/>
      <c r="T21" s="229"/>
      <c r="U21" s="229"/>
    </row>
    <row r="22" spans="1:22">
      <c r="A22" s="229"/>
      <c r="B22" s="229"/>
      <c r="C22" s="229"/>
      <c r="D22" s="229"/>
      <c r="E22" s="357"/>
      <c r="F22" s="358"/>
      <c r="G22" s="231" t="s">
        <v>60</v>
      </c>
      <c r="H22" s="353" t="s">
        <v>67</v>
      </c>
      <c r="I22" s="353"/>
      <c r="J22" s="353"/>
      <c r="K22" s="354"/>
      <c r="L22" s="353" t="s">
        <v>60</v>
      </c>
      <c r="M22" s="353"/>
      <c r="N22" s="353" t="s">
        <v>67</v>
      </c>
      <c r="O22" s="353"/>
      <c r="P22" s="353"/>
      <c r="Q22" s="353"/>
      <c r="R22" s="229"/>
      <c r="S22" s="229"/>
      <c r="T22" s="229"/>
      <c r="U22" s="229"/>
    </row>
    <row r="23" spans="1:22">
      <c r="A23" s="248"/>
      <c r="B23" s="248"/>
      <c r="C23" s="359"/>
      <c r="D23" s="359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</row>
  </sheetData>
  <mergeCells count="51">
    <mergeCell ref="C23:D23"/>
    <mergeCell ref="H21:J21"/>
    <mergeCell ref="L21:M21"/>
    <mergeCell ref="N21:Q21"/>
    <mergeCell ref="H22:J22"/>
    <mergeCell ref="L22:M22"/>
    <mergeCell ref="N22:Q22"/>
    <mergeCell ref="G17:H17"/>
    <mergeCell ref="Q17:R17"/>
    <mergeCell ref="G18:H18"/>
    <mergeCell ref="Q18:R18"/>
    <mergeCell ref="B19:C19"/>
    <mergeCell ref="E20:F22"/>
    <mergeCell ref="H20:J20"/>
    <mergeCell ref="K20:K22"/>
    <mergeCell ref="L20:M20"/>
    <mergeCell ref="N20:Q20"/>
    <mergeCell ref="G14:H14"/>
    <mergeCell ref="Q14:R14"/>
    <mergeCell ref="G15:H15"/>
    <mergeCell ref="Q15:R15"/>
    <mergeCell ref="G16:H16"/>
    <mergeCell ref="Q16:R16"/>
    <mergeCell ref="G11:H11"/>
    <mergeCell ref="Q11:R11"/>
    <mergeCell ref="G12:H12"/>
    <mergeCell ref="Q12:R12"/>
    <mergeCell ref="G13:H13"/>
    <mergeCell ref="Q13:R13"/>
    <mergeCell ref="G8:H8"/>
    <mergeCell ref="Q8:R8"/>
    <mergeCell ref="G9:H9"/>
    <mergeCell ref="Q9:R9"/>
    <mergeCell ref="G10:H10"/>
    <mergeCell ref="Q10:R10"/>
    <mergeCell ref="K4:U4"/>
    <mergeCell ref="K5:K6"/>
    <mergeCell ref="Q5:R5"/>
    <mergeCell ref="Q6:R6"/>
    <mergeCell ref="G7:H7"/>
    <mergeCell ref="Q7:R7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sqref="A1:XFD1048576"/>
    </sheetView>
  </sheetViews>
  <sheetFormatPr defaultRowHeight="15"/>
  <cols>
    <col min="1" max="1" width="3.28515625" customWidth="1"/>
    <col min="2" max="2" width="0.140625" customWidth="1"/>
    <col min="3" max="4" width="8.140625" customWidth="1"/>
    <col min="5" max="5" width="14.140625" customWidth="1"/>
    <col min="6" max="6" width="11.5703125" customWidth="1"/>
    <col min="7" max="7" width="10" customWidth="1"/>
    <col min="8" max="8" width="32.28515625" customWidth="1"/>
    <col min="9" max="9" width="22.5703125" customWidth="1"/>
    <col min="10" max="10" width="14.7109375" customWidth="1"/>
    <col min="11" max="11" width="13.28515625" customWidth="1"/>
    <col min="12" max="12" width="11.85546875" customWidth="1"/>
    <col min="13" max="13" width="14.140625" customWidth="1"/>
    <col min="14" max="14" width="11.140625" bestFit="1" customWidth="1"/>
    <col min="15" max="15" width="12.28515625" customWidth="1"/>
  </cols>
  <sheetData>
    <row r="1" spans="1:15">
      <c r="A1" s="91"/>
      <c r="B1" s="91"/>
      <c r="C1" s="92"/>
      <c r="D1" s="91"/>
      <c r="E1" s="91"/>
      <c r="F1" s="91"/>
      <c r="G1" s="91"/>
      <c r="H1" s="91" t="s">
        <v>235</v>
      </c>
      <c r="I1" s="91"/>
      <c r="J1" s="91"/>
      <c r="K1" s="91"/>
      <c r="L1" s="91"/>
      <c r="M1" s="91"/>
      <c r="N1" s="126"/>
    </row>
    <row r="2" spans="1:15">
      <c r="A2" s="91"/>
      <c r="B2" s="91"/>
      <c r="C2" s="93" t="s">
        <v>236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126"/>
    </row>
    <row r="3" spans="1:15" ht="81.599999999999994" customHeight="1">
      <c r="A3" s="360"/>
      <c r="B3" s="360"/>
      <c r="C3" s="361" t="s">
        <v>237</v>
      </c>
      <c r="D3" s="361" t="s">
        <v>238</v>
      </c>
      <c r="E3" s="361" t="s">
        <v>239</v>
      </c>
      <c r="F3" s="361" t="s">
        <v>240</v>
      </c>
      <c r="G3" s="361" t="s">
        <v>241</v>
      </c>
      <c r="H3" s="361" t="s">
        <v>242</v>
      </c>
      <c r="I3" s="361" t="s">
        <v>243</v>
      </c>
      <c r="J3" s="362">
        <v>2020</v>
      </c>
      <c r="K3" s="362">
        <v>2021</v>
      </c>
      <c r="L3" s="362">
        <v>2022</v>
      </c>
      <c r="M3" s="361">
        <v>2023</v>
      </c>
      <c r="N3" s="361">
        <v>2024</v>
      </c>
      <c r="O3" s="363">
        <v>2025</v>
      </c>
    </row>
    <row r="4" spans="1:15" ht="51" customHeight="1">
      <c r="A4" s="364"/>
      <c r="B4" s="364"/>
      <c r="C4" s="365">
        <v>89</v>
      </c>
      <c r="D4" s="365" t="s">
        <v>25</v>
      </c>
      <c r="E4" s="366" t="s">
        <v>26</v>
      </c>
      <c r="F4" s="365"/>
      <c r="G4" s="365" t="s">
        <v>168</v>
      </c>
      <c r="H4" s="367" t="s">
        <v>244</v>
      </c>
      <c r="I4" s="368" t="s">
        <v>245</v>
      </c>
      <c r="J4" s="369">
        <v>1400</v>
      </c>
      <c r="K4" s="369">
        <v>1400</v>
      </c>
      <c r="L4" s="369">
        <v>1700</v>
      </c>
      <c r="M4" s="369">
        <v>1824</v>
      </c>
      <c r="N4" s="369">
        <v>1840</v>
      </c>
      <c r="O4" s="370">
        <v>2000</v>
      </c>
    </row>
    <row r="5" spans="1:15" ht="45">
      <c r="A5" s="364"/>
      <c r="B5" s="364"/>
      <c r="C5" s="365">
        <v>89</v>
      </c>
      <c r="D5" s="365" t="s">
        <v>25</v>
      </c>
      <c r="E5" s="366" t="s">
        <v>26</v>
      </c>
      <c r="F5" s="365"/>
      <c r="G5" s="365" t="s">
        <v>168</v>
      </c>
      <c r="H5" s="371" t="s">
        <v>244</v>
      </c>
      <c r="I5" s="371" t="s">
        <v>246</v>
      </c>
      <c r="J5" s="372">
        <v>68626000</v>
      </c>
      <c r="K5" s="372">
        <v>77200000</v>
      </c>
      <c r="L5" s="372">
        <v>72090000</v>
      </c>
      <c r="M5" s="372">
        <v>90580000</v>
      </c>
      <c r="N5" s="372">
        <v>168700000</v>
      </c>
      <c r="O5" s="372">
        <v>160700000</v>
      </c>
    </row>
    <row r="6" spans="1:15" ht="45">
      <c r="A6" s="364"/>
      <c r="B6" s="364"/>
      <c r="C6" s="365">
        <v>89</v>
      </c>
      <c r="D6" s="365" t="s">
        <v>25</v>
      </c>
      <c r="E6" s="366" t="s">
        <v>26</v>
      </c>
      <c r="F6" s="365"/>
      <c r="G6" s="365" t="s">
        <v>168</v>
      </c>
      <c r="H6" s="371" t="s">
        <v>244</v>
      </c>
      <c r="I6" s="371" t="s">
        <v>247</v>
      </c>
      <c r="J6" s="372">
        <v>49018</v>
      </c>
      <c r="K6" s="372">
        <v>55143</v>
      </c>
      <c r="L6" s="372">
        <v>4867</v>
      </c>
      <c r="M6" s="372">
        <v>49660</v>
      </c>
      <c r="N6" s="372">
        <v>91684</v>
      </c>
      <c r="O6" s="372">
        <f>O5/O4</f>
        <v>80350</v>
      </c>
    </row>
    <row r="7" spans="1:15" ht="30">
      <c r="A7" s="364"/>
      <c r="B7" s="364"/>
      <c r="C7" s="365"/>
      <c r="D7" s="365"/>
      <c r="E7" s="366"/>
      <c r="F7" s="365"/>
      <c r="G7" s="365"/>
      <c r="H7" s="373" t="s">
        <v>248</v>
      </c>
      <c r="I7" s="374"/>
      <c r="J7" s="375"/>
      <c r="K7" s="375"/>
      <c r="L7" s="375"/>
      <c r="M7" s="375"/>
      <c r="N7" s="375"/>
      <c r="O7" s="370"/>
    </row>
    <row r="8" spans="1:15" ht="45">
      <c r="A8" s="364"/>
      <c r="B8" s="364"/>
      <c r="C8" s="365">
        <v>89</v>
      </c>
      <c r="D8" s="365" t="s">
        <v>25</v>
      </c>
      <c r="E8" s="366" t="s">
        <v>26</v>
      </c>
      <c r="F8" s="365"/>
      <c r="G8" s="365" t="s">
        <v>168</v>
      </c>
      <c r="H8" s="371" t="s">
        <v>244</v>
      </c>
      <c r="I8" s="376" t="s">
        <v>249</v>
      </c>
      <c r="J8" s="372">
        <v>1220</v>
      </c>
      <c r="K8" s="372">
        <v>1290</v>
      </c>
      <c r="L8" s="372">
        <v>1660</v>
      </c>
      <c r="M8" s="372">
        <v>1830</v>
      </c>
      <c r="N8" s="372">
        <v>1840</v>
      </c>
      <c r="O8" s="370">
        <v>2000</v>
      </c>
    </row>
    <row r="9" spans="1:15" ht="45">
      <c r="A9" s="364"/>
      <c r="B9" s="364"/>
      <c r="C9" s="365">
        <v>89</v>
      </c>
      <c r="D9" s="365" t="s">
        <v>25</v>
      </c>
      <c r="E9" s="366" t="s">
        <v>26</v>
      </c>
      <c r="F9" s="365"/>
      <c r="G9" s="365" t="s">
        <v>168</v>
      </c>
      <c r="H9" s="367" t="s">
        <v>244</v>
      </c>
      <c r="I9" s="367" t="s">
        <v>250</v>
      </c>
      <c r="J9" s="369">
        <v>65826000</v>
      </c>
      <c r="K9" s="369">
        <v>65700000</v>
      </c>
      <c r="L9" s="369">
        <v>74752000</v>
      </c>
      <c r="M9" s="369">
        <v>104322000</v>
      </c>
      <c r="N9" s="369">
        <v>160055000</v>
      </c>
      <c r="O9" s="372">
        <v>160700000</v>
      </c>
    </row>
    <row r="10" spans="1:15" ht="45">
      <c r="A10" s="364"/>
      <c r="B10" s="364"/>
      <c r="C10" s="365">
        <v>89</v>
      </c>
      <c r="D10" s="365" t="s">
        <v>25</v>
      </c>
      <c r="E10" s="366" t="s">
        <v>26</v>
      </c>
      <c r="F10" s="365"/>
      <c r="G10" s="365" t="s">
        <v>168</v>
      </c>
      <c r="H10" s="371" t="s">
        <v>244</v>
      </c>
      <c r="I10" s="371" t="s">
        <v>251</v>
      </c>
      <c r="J10" s="372">
        <v>53956</v>
      </c>
      <c r="K10" s="372">
        <v>50930</v>
      </c>
      <c r="L10" s="372">
        <v>45031</v>
      </c>
      <c r="M10" s="372">
        <v>57006</v>
      </c>
      <c r="N10" s="372">
        <v>91821</v>
      </c>
      <c r="O10" s="372">
        <f>O9/O8</f>
        <v>80350</v>
      </c>
    </row>
    <row r="11" spans="1:15" ht="30">
      <c r="A11" s="364"/>
      <c r="B11" s="364"/>
      <c r="C11" s="365"/>
      <c r="D11" s="365"/>
      <c r="E11" s="366"/>
      <c r="F11" s="365"/>
      <c r="G11" s="365"/>
      <c r="H11" s="373" t="s">
        <v>252</v>
      </c>
      <c r="I11" s="374"/>
      <c r="J11" s="375"/>
      <c r="K11" s="375"/>
      <c r="L11" s="375"/>
      <c r="M11" s="375"/>
      <c r="N11" s="375"/>
      <c r="O11" s="370"/>
    </row>
    <row r="12" spans="1:15" ht="51.6" customHeight="1">
      <c r="A12" s="364"/>
      <c r="B12" s="364"/>
      <c r="C12" s="365">
        <v>89</v>
      </c>
      <c r="D12" s="365" t="s">
        <v>25</v>
      </c>
      <c r="E12" s="366" t="s">
        <v>26</v>
      </c>
      <c r="F12" s="365"/>
      <c r="G12" s="365" t="s">
        <v>168</v>
      </c>
      <c r="H12" s="371" t="s">
        <v>244</v>
      </c>
      <c r="I12" s="376" t="s">
        <v>253</v>
      </c>
      <c r="J12" s="372">
        <v>1502</v>
      </c>
      <c r="K12" s="372">
        <v>1841</v>
      </c>
      <c r="L12" s="372">
        <v>1857</v>
      </c>
      <c r="M12" s="372">
        <v>1794</v>
      </c>
      <c r="N12" s="372">
        <v>1990</v>
      </c>
      <c r="O12" s="377">
        <v>995</v>
      </c>
    </row>
    <row r="13" spans="1:15" ht="45">
      <c r="A13" s="364"/>
      <c r="B13" s="364"/>
      <c r="C13" s="365">
        <v>89</v>
      </c>
      <c r="D13" s="365" t="s">
        <v>25</v>
      </c>
      <c r="E13" s="366" t="s">
        <v>26</v>
      </c>
      <c r="F13" s="365"/>
      <c r="G13" s="365" t="s">
        <v>168</v>
      </c>
      <c r="H13" s="371" t="s">
        <v>244</v>
      </c>
      <c r="I13" s="371" t="s">
        <v>254</v>
      </c>
      <c r="J13" s="372">
        <v>64966000</v>
      </c>
      <c r="K13" s="372">
        <v>65700000</v>
      </c>
      <c r="L13" s="372">
        <v>73870000</v>
      </c>
      <c r="M13" s="372">
        <v>102335000</v>
      </c>
      <c r="N13" s="372">
        <v>154204397</v>
      </c>
      <c r="O13" s="377">
        <v>42827451</v>
      </c>
    </row>
    <row r="14" spans="1:15" ht="45">
      <c r="A14" s="364"/>
      <c r="B14" s="364"/>
      <c r="C14" s="365">
        <v>89</v>
      </c>
      <c r="D14" s="365" t="s">
        <v>25</v>
      </c>
      <c r="E14" s="366" t="s">
        <v>26</v>
      </c>
      <c r="F14" s="365"/>
      <c r="G14" s="365" t="s">
        <v>168</v>
      </c>
      <c r="H14" s="371" t="s">
        <v>244</v>
      </c>
      <c r="I14" s="371" t="s">
        <v>255</v>
      </c>
      <c r="J14" s="372">
        <v>43253</v>
      </c>
      <c r="K14" s="372">
        <v>35687</v>
      </c>
      <c r="L14" s="372">
        <v>39779</v>
      </c>
      <c r="M14" s="372">
        <v>57043</v>
      </c>
      <c r="N14" s="372">
        <v>77489</v>
      </c>
      <c r="O14" s="369">
        <f>O13/O12</f>
        <v>43042.664321608041</v>
      </c>
    </row>
    <row r="15" spans="1:15" ht="40.9" customHeight="1">
      <c r="A15" s="364"/>
      <c r="B15" s="364"/>
      <c r="C15" s="365"/>
      <c r="D15" s="365"/>
      <c r="E15" s="366"/>
      <c r="F15" s="365"/>
      <c r="G15" s="365"/>
      <c r="H15" s="378" t="s">
        <v>256</v>
      </c>
      <c r="I15" s="379"/>
      <c r="J15" s="380"/>
      <c r="K15" s="380"/>
      <c r="L15" s="380"/>
      <c r="M15" s="380"/>
      <c r="N15" s="380"/>
      <c r="O15" s="381"/>
    </row>
    <row r="16" spans="1:15" ht="45">
      <c r="A16" s="364"/>
      <c r="B16" s="364"/>
      <c r="C16" s="365">
        <v>89</v>
      </c>
      <c r="D16" s="365" t="s">
        <v>25</v>
      </c>
      <c r="E16" s="366" t="s">
        <v>26</v>
      </c>
      <c r="F16" s="365"/>
      <c r="G16" s="365" t="s">
        <v>170</v>
      </c>
      <c r="H16" s="371" t="s">
        <v>257</v>
      </c>
      <c r="I16" s="376" t="s">
        <v>245</v>
      </c>
      <c r="J16" s="372">
        <v>10</v>
      </c>
      <c r="K16" s="372">
        <v>10</v>
      </c>
      <c r="L16" s="372">
        <v>20</v>
      </c>
      <c r="M16" s="372"/>
      <c r="N16" s="372"/>
      <c r="O16" s="370">
        <v>10</v>
      </c>
    </row>
    <row r="17" spans="1:15" ht="45">
      <c r="A17" s="364"/>
      <c r="B17" s="364"/>
      <c r="C17" s="365">
        <v>89</v>
      </c>
      <c r="D17" s="365" t="s">
        <v>25</v>
      </c>
      <c r="E17" s="366" t="s">
        <v>26</v>
      </c>
      <c r="F17" s="365"/>
      <c r="G17" s="365" t="s">
        <v>258</v>
      </c>
      <c r="H17" s="371" t="s">
        <v>257</v>
      </c>
      <c r="I17" s="371" t="s">
        <v>246</v>
      </c>
      <c r="J17" s="372">
        <v>1000000</v>
      </c>
      <c r="K17" s="372">
        <v>1000000</v>
      </c>
      <c r="L17" s="372">
        <v>6500000</v>
      </c>
      <c r="M17" s="372"/>
      <c r="N17" s="372"/>
      <c r="O17" s="370">
        <v>1000000</v>
      </c>
    </row>
    <row r="18" spans="1:15" ht="45">
      <c r="A18" s="364"/>
      <c r="B18" s="364"/>
      <c r="C18" s="365">
        <v>89</v>
      </c>
      <c r="D18" s="365" t="s">
        <v>25</v>
      </c>
      <c r="E18" s="366" t="s">
        <v>26</v>
      </c>
      <c r="F18" s="365"/>
      <c r="G18" s="365" t="s">
        <v>259</v>
      </c>
      <c r="H18" s="371" t="s">
        <v>257</v>
      </c>
      <c r="I18" s="371" t="s">
        <v>247</v>
      </c>
      <c r="J18" s="372">
        <v>100</v>
      </c>
      <c r="K18" s="372">
        <v>100</v>
      </c>
      <c r="L18" s="372">
        <v>325000</v>
      </c>
      <c r="M18" s="372"/>
      <c r="N18" s="372"/>
      <c r="O18" s="370">
        <v>1000000</v>
      </c>
    </row>
    <row r="19" spans="1:15" ht="30">
      <c r="A19" s="364"/>
      <c r="B19" s="364"/>
      <c r="C19" s="365"/>
      <c r="D19" s="365"/>
      <c r="E19" s="366"/>
      <c r="F19" s="365"/>
      <c r="G19" s="365"/>
      <c r="H19" s="373" t="s">
        <v>248</v>
      </c>
      <c r="I19" s="374"/>
      <c r="J19" s="375"/>
      <c r="K19" s="375"/>
      <c r="L19" s="375"/>
      <c r="M19" s="375"/>
      <c r="N19" s="375"/>
      <c r="O19" s="370"/>
    </row>
    <row r="20" spans="1:15" ht="45">
      <c r="A20" s="364"/>
      <c r="B20" s="364"/>
      <c r="C20" s="365">
        <v>89</v>
      </c>
      <c r="D20" s="365" t="s">
        <v>25</v>
      </c>
      <c r="E20" s="366" t="s">
        <v>26</v>
      </c>
      <c r="F20" s="365"/>
      <c r="G20" s="365" t="s">
        <v>260</v>
      </c>
      <c r="H20" s="371" t="s">
        <v>257</v>
      </c>
      <c r="I20" s="376" t="s">
        <v>249</v>
      </c>
      <c r="J20" s="372">
        <v>10</v>
      </c>
      <c r="K20" s="372">
        <v>10</v>
      </c>
      <c r="L20" s="372">
        <v>15</v>
      </c>
      <c r="M20" s="372">
        <v>22</v>
      </c>
      <c r="N20" s="372"/>
      <c r="O20" s="370">
        <v>10</v>
      </c>
    </row>
    <row r="21" spans="1:15" ht="45">
      <c r="A21" s="364"/>
      <c r="B21" s="364"/>
      <c r="C21" s="365">
        <v>89</v>
      </c>
      <c r="D21" s="365" t="s">
        <v>25</v>
      </c>
      <c r="E21" s="366" t="s">
        <v>26</v>
      </c>
      <c r="F21" s="365"/>
      <c r="G21" s="365" t="s">
        <v>260</v>
      </c>
      <c r="H21" s="371" t="s">
        <v>257</v>
      </c>
      <c r="I21" s="371" t="s">
        <v>250</v>
      </c>
      <c r="J21" s="372">
        <v>1000</v>
      </c>
      <c r="K21" s="372">
        <v>1000</v>
      </c>
      <c r="L21" s="372">
        <v>4500000</v>
      </c>
      <c r="M21" s="372">
        <v>600000</v>
      </c>
      <c r="N21" s="372"/>
      <c r="O21" s="370">
        <v>1000000</v>
      </c>
    </row>
    <row r="22" spans="1:15" ht="45">
      <c r="A22" s="364"/>
      <c r="B22" s="364"/>
      <c r="C22" s="365">
        <v>89</v>
      </c>
      <c r="D22" s="365" t="s">
        <v>25</v>
      </c>
      <c r="E22" s="366" t="s">
        <v>26</v>
      </c>
      <c r="F22" s="365"/>
      <c r="G22" s="365" t="s">
        <v>260</v>
      </c>
      <c r="H22" s="371" t="s">
        <v>257</v>
      </c>
      <c r="I22" s="371" t="s">
        <v>251</v>
      </c>
      <c r="J22" s="372">
        <v>100</v>
      </c>
      <c r="K22" s="372">
        <v>100</v>
      </c>
      <c r="L22" s="372">
        <v>300000</v>
      </c>
      <c r="M22" s="372">
        <v>27272</v>
      </c>
      <c r="N22" s="372"/>
      <c r="O22" s="370">
        <v>1000000</v>
      </c>
    </row>
    <row r="23" spans="1:15" ht="30">
      <c r="A23" s="364"/>
      <c r="B23" s="364"/>
      <c r="C23" s="365"/>
      <c r="D23" s="365"/>
      <c r="E23" s="366"/>
      <c r="F23" s="365"/>
      <c r="G23" s="365"/>
      <c r="H23" s="373" t="s">
        <v>252</v>
      </c>
      <c r="I23" s="374"/>
      <c r="J23" s="375"/>
      <c r="K23" s="375"/>
      <c r="L23" s="375"/>
      <c r="M23" s="375"/>
      <c r="N23" s="375"/>
      <c r="O23" s="370"/>
    </row>
    <row r="24" spans="1:15" ht="45">
      <c r="A24" s="364"/>
      <c r="B24" s="364"/>
      <c r="C24" s="365">
        <v>89</v>
      </c>
      <c r="D24" s="365" t="s">
        <v>25</v>
      </c>
      <c r="E24" s="366" t="s">
        <v>26</v>
      </c>
      <c r="F24" s="365"/>
      <c r="G24" s="365" t="s">
        <v>260</v>
      </c>
      <c r="H24" s="371" t="s">
        <v>257</v>
      </c>
      <c r="I24" s="376" t="s">
        <v>253</v>
      </c>
      <c r="J24" s="372">
        <v>10</v>
      </c>
      <c r="K24" s="372">
        <v>10</v>
      </c>
      <c r="L24" s="372">
        <v>15</v>
      </c>
      <c r="M24" s="372">
        <v>22</v>
      </c>
      <c r="N24" s="372"/>
      <c r="O24" s="370">
        <v>0</v>
      </c>
    </row>
    <row r="25" spans="1:15" ht="45">
      <c r="A25" s="364"/>
      <c r="B25" s="364"/>
      <c r="C25" s="365">
        <v>89</v>
      </c>
      <c r="D25" s="365" t="s">
        <v>25</v>
      </c>
      <c r="E25" s="366" t="s">
        <v>26</v>
      </c>
      <c r="F25" s="365"/>
      <c r="G25" s="365" t="s">
        <v>260</v>
      </c>
      <c r="H25" s="371" t="s">
        <v>257</v>
      </c>
      <c r="I25" s="371" t="s">
        <v>254</v>
      </c>
      <c r="J25" s="372">
        <v>999000</v>
      </c>
      <c r="K25" s="372">
        <v>995000</v>
      </c>
      <c r="L25" s="372">
        <v>4412000</v>
      </c>
      <c r="M25" s="372">
        <v>600000</v>
      </c>
      <c r="N25" s="372"/>
      <c r="O25" s="370">
        <v>0</v>
      </c>
    </row>
    <row r="26" spans="1:15" ht="45">
      <c r="A26" s="364"/>
      <c r="B26" s="364"/>
      <c r="C26" s="365">
        <v>89</v>
      </c>
      <c r="D26" s="365" t="s">
        <v>25</v>
      </c>
      <c r="E26" s="366" t="s">
        <v>26</v>
      </c>
      <c r="F26" s="365"/>
      <c r="G26" s="365" t="s">
        <v>260</v>
      </c>
      <c r="H26" s="371" t="s">
        <v>257</v>
      </c>
      <c r="I26" s="371" t="s">
        <v>255</v>
      </c>
      <c r="J26" s="372">
        <v>99900</v>
      </c>
      <c r="K26" s="372">
        <v>99500</v>
      </c>
      <c r="L26" s="372">
        <v>294133</v>
      </c>
      <c r="M26" s="372">
        <v>27272</v>
      </c>
      <c r="N26" s="372"/>
      <c r="O26" s="370">
        <v>0</v>
      </c>
    </row>
    <row r="27" spans="1:15" ht="28.5">
      <c r="A27" s="364"/>
      <c r="B27" s="364"/>
      <c r="C27" s="365"/>
      <c r="D27" s="365"/>
      <c r="E27" s="366"/>
      <c r="F27" s="365"/>
      <c r="G27" s="365"/>
      <c r="H27" s="378" t="s">
        <v>256</v>
      </c>
      <c r="I27" s="379"/>
      <c r="J27" s="380"/>
      <c r="K27" s="380"/>
      <c r="L27" s="380"/>
      <c r="M27" s="380">
        <v>0</v>
      </c>
      <c r="N27" s="380">
        <v>0</v>
      </c>
      <c r="O27" s="370">
        <v>0</v>
      </c>
    </row>
    <row r="28" spans="1:15" ht="45">
      <c r="A28" s="364"/>
      <c r="B28" s="364"/>
      <c r="C28" s="365">
        <v>89</v>
      </c>
      <c r="D28" s="365" t="s">
        <v>25</v>
      </c>
      <c r="E28" s="366" t="s">
        <v>26</v>
      </c>
      <c r="F28" s="365"/>
      <c r="G28" s="365" t="s">
        <v>175</v>
      </c>
      <c r="H28" s="371" t="s">
        <v>261</v>
      </c>
      <c r="I28" s="376" t="s">
        <v>245</v>
      </c>
      <c r="J28" s="372">
        <v>0</v>
      </c>
      <c r="K28" s="372">
        <v>0</v>
      </c>
      <c r="L28" s="372">
        <v>0</v>
      </c>
      <c r="M28" s="372">
        <v>1</v>
      </c>
      <c r="N28" s="372"/>
      <c r="O28" s="370"/>
    </row>
    <row r="29" spans="1:15" ht="45">
      <c r="A29" s="364"/>
      <c r="B29" s="364"/>
      <c r="C29" s="365">
        <v>89</v>
      </c>
      <c r="D29" s="365" t="s">
        <v>25</v>
      </c>
      <c r="E29" s="366" t="s">
        <v>26</v>
      </c>
      <c r="F29" s="365"/>
      <c r="G29" s="365" t="s">
        <v>175</v>
      </c>
      <c r="H29" s="371" t="s">
        <v>261</v>
      </c>
      <c r="I29" s="371" t="s">
        <v>246</v>
      </c>
      <c r="J29" s="372">
        <v>0</v>
      </c>
      <c r="K29" s="372"/>
      <c r="L29" s="372"/>
      <c r="M29" s="372">
        <v>6000000</v>
      </c>
      <c r="N29" s="372"/>
      <c r="O29" s="370"/>
    </row>
    <row r="30" spans="1:15" ht="45">
      <c r="A30" s="364"/>
      <c r="B30" s="364"/>
      <c r="C30" s="365">
        <v>89</v>
      </c>
      <c r="D30" s="365" t="s">
        <v>25</v>
      </c>
      <c r="E30" s="366" t="s">
        <v>26</v>
      </c>
      <c r="F30" s="365"/>
      <c r="G30" s="365" t="s">
        <v>175</v>
      </c>
      <c r="H30" s="371" t="s">
        <v>261</v>
      </c>
      <c r="I30" s="371" t="s">
        <v>247</v>
      </c>
      <c r="J30" s="372">
        <v>0</v>
      </c>
      <c r="K30" s="372"/>
      <c r="L30" s="372"/>
      <c r="M30" s="372">
        <v>6000000</v>
      </c>
      <c r="N30" s="372"/>
      <c r="O30" s="370"/>
    </row>
    <row r="31" spans="1:15" ht="30">
      <c r="A31" s="364"/>
      <c r="B31" s="364"/>
      <c r="C31" s="365"/>
      <c r="D31" s="365"/>
      <c r="E31" s="366"/>
      <c r="F31" s="365"/>
      <c r="G31" s="365"/>
      <c r="H31" s="373" t="s">
        <v>248</v>
      </c>
      <c r="I31" s="374"/>
      <c r="J31" s="375"/>
      <c r="K31" s="375"/>
      <c r="L31" s="375"/>
      <c r="M31" s="375"/>
      <c r="N31" s="375"/>
      <c r="O31" s="370"/>
    </row>
    <row r="32" spans="1:15" ht="45">
      <c r="A32" s="364"/>
      <c r="B32" s="364"/>
      <c r="C32" s="365">
        <v>89</v>
      </c>
      <c r="D32" s="365" t="s">
        <v>25</v>
      </c>
      <c r="E32" s="366" t="s">
        <v>26</v>
      </c>
      <c r="F32" s="365"/>
      <c r="G32" s="365" t="s">
        <v>175</v>
      </c>
      <c r="H32" s="371" t="s">
        <v>261</v>
      </c>
      <c r="I32" s="376" t="s">
        <v>249</v>
      </c>
      <c r="J32" s="372"/>
      <c r="K32" s="372"/>
      <c r="L32" s="372"/>
      <c r="M32" s="372">
        <v>1</v>
      </c>
      <c r="N32" s="372"/>
      <c r="O32" s="370"/>
    </row>
    <row r="33" spans="1:15" ht="45">
      <c r="A33" s="364"/>
      <c r="B33" s="364"/>
      <c r="C33" s="365">
        <v>89</v>
      </c>
      <c r="D33" s="365" t="s">
        <v>25</v>
      </c>
      <c r="E33" s="366" t="s">
        <v>26</v>
      </c>
      <c r="F33" s="365"/>
      <c r="G33" s="365" t="s">
        <v>175</v>
      </c>
      <c r="H33" s="371" t="s">
        <v>261</v>
      </c>
      <c r="I33" s="371" t="s">
        <v>250</v>
      </c>
      <c r="J33" s="372"/>
      <c r="K33" s="372"/>
      <c r="L33" s="372"/>
      <c r="M33" s="372">
        <v>5400000</v>
      </c>
      <c r="N33" s="372"/>
      <c r="O33" s="370"/>
    </row>
    <row r="34" spans="1:15" ht="45">
      <c r="A34" s="364"/>
      <c r="B34" s="364"/>
      <c r="C34" s="365">
        <v>89</v>
      </c>
      <c r="D34" s="365" t="s">
        <v>25</v>
      </c>
      <c r="E34" s="366" t="s">
        <v>26</v>
      </c>
      <c r="F34" s="365"/>
      <c r="G34" s="365" t="s">
        <v>175</v>
      </c>
      <c r="H34" s="371" t="s">
        <v>261</v>
      </c>
      <c r="I34" s="371" t="s">
        <v>251</v>
      </c>
      <c r="J34" s="372"/>
      <c r="K34" s="372"/>
      <c r="L34" s="372"/>
      <c r="M34" s="372">
        <v>5400000</v>
      </c>
      <c r="N34" s="372"/>
      <c r="O34" s="370"/>
    </row>
    <row r="35" spans="1:15" ht="30">
      <c r="A35" s="364"/>
      <c r="B35" s="364"/>
      <c r="C35" s="365"/>
      <c r="D35" s="365"/>
      <c r="E35" s="366"/>
      <c r="F35" s="365"/>
      <c r="G35" s="365"/>
      <c r="H35" s="373" t="s">
        <v>252</v>
      </c>
      <c r="I35" s="374"/>
      <c r="J35" s="375"/>
      <c r="K35" s="375"/>
      <c r="L35" s="375"/>
      <c r="M35" s="375"/>
      <c r="N35" s="375"/>
      <c r="O35" s="370"/>
    </row>
    <row r="36" spans="1:15" ht="45">
      <c r="A36" s="364"/>
      <c r="B36" s="364"/>
      <c r="C36" s="365">
        <v>89</v>
      </c>
      <c r="D36" s="365" t="s">
        <v>25</v>
      </c>
      <c r="E36" s="366" t="s">
        <v>26</v>
      </c>
      <c r="F36" s="365"/>
      <c r="G36" s="365" t="s">
        <v>175</v>
      </c>
      <c r="H36" s="371" t="s">
        <v>261</v>
      </c>
      <c r="I36" s="376" t="s">
        <v>253</v>
      </c>
      <c r="J36" s="372"/>
      <c r="K36" s="372"/>
      <c r="L36" s="372"/>
      <c r="M36" s="372">
        <v>1</v>
      </c>
      <c r="N36" s="372"/>
      <c r="O36" s="370"/>
    </row>
    <row r="37" spans="1:15" ht="45">
      <c r="A37" s="364"/>
      <c r="B37" s="364"/>
      <c r="C37" s="365">
        <v>89</v>
      </c>
      <c r="D37" s="365" t="s">
        <v>25</v>
      </c>
      <c r="E37" s="366" t="s">
        <v>26</v>
      </c>
      <c r="F37" s="365"/>
      <c r="G37" s="365" t="s">
        <v>175</v>
      </c>
      <c r="H37" s="371" t="s">
        <v>261</v>
      </c>
      <c r="I37" s="371" t="s">
        <v>254</v>
      </c>
      <c r="J37" s="372"/>
      <c r="K37" s="372"/>
      <c r="L37" s="372"/>
      <c r="M37" s="372">
        <v>5400000</v>
      </c>
      <c r="N37" s="372"/>
      <c r="O37" s="370"/>
    </row>
    <row r="38" spans="1:15" ht="45">
      <c r="A38" s="364"/>
      <c r="B38" s="364"/>
      <c r="C38" s="365">
        <v>89</v>
      </c>
      <c r="D38" s="365" t="s">
        <v>25</v>
      </c>
      <c r="E38" s="366" t="s">
        <v>26</v>
      </c>
      <c r="F38" s="365"/>
      <c r="G38" s="365" t="s">
        <v>175</v>
      </c>
      <c r="H38" s="371" t="s">
        <v>261</v>
      </c>
      <c r="I38" s="371" t="s">
        <v>255</v>
      </c>
      <c r="J38" s="372"/>
      <c r="K38" s="372"/>
      <c r="L38" s="372"/>
      <c r="M38" s="372">
        <v>5400000</v>
      </c>
      <c r="N38" s="372"/>
      <c r="O38" s="370"/>
    </row>
    <row r="39" spans="1:15" ht="28.5">
      <c r="A39" s="364"/>
      <c r="B39" s="364"/>
      <c r="C39" s="365"/>
      <c r="D39" s="365"/>
      <c r="E39" s="366"/>
      <c r="F39" s="365"/>
      <c r="G39" s="365"/>
      <c r="H39" s="378" t="s">
        <v>256</v>
      </c>
      <c r="I39" s="379"/>
      <c r="J39" s="380"/>
      <c r="K39" s="380"/>
      <c r="L39" s="380"/>
      <c r="M39" s="380"/>
      <c r="N39" s="380"/>
      <c r="O39" s="370"/>
    </row>
    <row r="40" spans="1:15" ht="45">
      <c r="A40" s="364"/>
      <c r="B40" s="364"/>
      <c r="C40" s="365">
        <v>89</v>
      </c>
      <c r="D40" s="365" t="s">
        <v>25</v>
      </c>
      <c r="E40" s="366" t="s">
        <v>26</v>
      </c>
      <c r="F40" s="365"/>
      <c r="G40" s="365" t="s">
        <v>262</v>
      </c>
      <c r="H40" s="371" t="s">
        <v>214</v>
      </c>
      <c r="I40" s="376" t="s">
        <v>245</v>
      </c>
      <c r="J40" s="372"/>
      <c r="K40" s="372"/>
      <c r="L40" s="372"/>
      <c r="M40" s="372"/>
      <c r="N40" s="372">
        <v>18000000</v>
      </c>
      <c r="O40" s="370"/>
    </row>
    <row r="41" spans="1:15" ht="45">
      <c r="A41" s="364"/>
      <c r="B41" s="364"/>
      <c r="C41" s="365">
        <v>89</v>
      </c>
      <c r="D41" s="365" t="s">
        <v>25</v>
      </c>
      <c r="E41" s="366" t="s">
        <v>26</v>
      </c>
      <c r="F41" s="365"/>
      <c r="G41" s="365" t="s">
        <v>212</v>
      </c>
      <c r="H41" s="371" t="s">
        <v>214</v>
      </c>
      <c r="I41" s="371" t="s">
        <v>246</v>
      </c>
      <c r="J41" s="372">
        <v>0</v>
      </c>
      <c r="K41" s="372">
        <v>0</v>
      </c>
      <c r="L41" s="372">
        <v>0</v>
      </c>
      <c r="M41" s="372">
        <v>0</v>
      </c>
      <c r="N41" s="372">
        <v>18000000</v>
      </c>
      <c r="O41" s="370"/>
    </row>
    <row r="42" spans="1:15" ht="45">
      <c r="A42" s="364"/>
      <c r="B42" s="364"/>
      <c r="C42" s="365">
        <v>89</v>
      </c>
      <c r="D42" s="365" t="s">
        <v>25</v>
      </c>
      <c r="E42" s="366" t="s">
        <v>26</v>
      </c>
      <c r="F42" s="365"/>
      <c r="G42" s="365" t="s">
        <v>212</v>
      </c>
      <c r="H42" s="371" t="s">
        <v>263</v>
      </c>
      <c r="I42" s="371" t="s">
        <v>247</v>
      </c>
      <c r="J42" s="372">
        <v>0</v>
      </c>
      <c r="K42" s="372">
        <v>0</v>
      </c>
      <c r="L42" s="372">
        <v>0</v>
      </c>
      <c r="M42" s="372">
        <v>0</v>
      </c>
      <c r="N42" s="372">
        <v>16362000</v>
      </c>
      <c r="O42" s="370"/>
    </row>
    <row r="43" spans="1:15" ht="30">
      <c r="A43" s="364"/>
      <c r="B43" s="364"/>
      <c r="C43" s="365"/>
      <c r="D43" s="365"/>
      <c r="E43" s="366"/>
      <c r="F43" s="365"/>
      <c r="G43" s="365"/>
      <c r="H43" s="373" t="s">
        <v>248</v>
      </c>
      <c r="I43" s="374"/>
      <c r="J43" s="375"/>
      <c r="K43" s="375">
        <v>0</v>
      </c>
      <c r="L43" s="375">
        <v>0</v>
      </c>
      <c r="M43" s="375">
        <v>0</v>
      </c>
      <c r="N43" s="375">
        <v>0</v>
      </c>
      <c r="O43" s="370"/>
    </row>
    <row r="44" spans="1:15" ht="45">
      <c r="A44" s="364"/>
      <c r="B44" s="364"/>
      <c r="C44" s="365">
        <v>89</v>
      </c>
      <c r="D44" s="365" t="s">
        <v>25</v>
      </c>
      <c r="E44" s="366" t="s">
        <v>26</v>
      </c>
      <c r="F44" s="365"/>
      <c r="G44" s="365" t="s">
        <v>212</v>
      </c>
      <c r="H44" s="371" t="s">
        <v>263</v>
      </c>
      <c r="I44" s="376" t="s">
        <v>249</v>
      </c>
      <c r="J44" s="372"/>
      <c r="K44" s="372"/>
      <c r="L44" s="372"/>
      <c r="M44" s="372"/>
      <c r="N44" s="372">
        <v>18000000</v>
      </c>
      <c r="O44" s="370"/>
    </row>
    <row r="45" spans="1:15" ht="45">
      <c r="A45" s="364"/>
      <c r="B45" s="364"/>
      <c r="C45" s="365">
        <v>89</v>
      </c>
      <c r="D45" s="365" t="s">
        <v>25</v>
      </c>
      <c r="E45" s="366" t="s">
        <v>26</v>
      </c>
      <c r="F45" s="365"/>
      <c r="G45" s="365" t="s">
        <v>212</v>
      </c>
      <c r="H45" s="371" t="s">
        <v>263</v>
      </c>
      <c r="I45" s="371" t="s">
        <v>250</v>
      </c>
      <c r="J45" s="372">
        <v>0</v>
      </c>
      <c r="K45" s="372">
        <v>0</v>
      </c>
      <c r="L45" s="372">
        <v>0</v>
      </c>
      <c r="M45" s="372"/>
      <c r="N45" s="372">
        <v>18000000</v>
      </c>
      <c r="O45" s="370"/>
    </row>
    <row r="46" spans="1:15" ht="45">
      <c r="A46" s="364"/>
      <c r="B46" s="364"/>
      <c r="C46" s="365">
        <v>89</v>
      </c>
      <c r="D46" s="365" t="s">
        <v>25</v>
      </c>
      <c r="E46" s="366" t="s">
        <v>26</v>
      </c>
      <c r="F46" s="365"/>
      <c r="G46" s="365" t="s">
        <v>212</v>
      </c>
      <c r="H46" s="371" t="s">
        <v>263</v>
      </c>
      <c r="I46" s="371" t="s">
        <v>251</v>
      </c>
      <c r="J46" s="372">
        <v>0</v>
      </c>
      <c r="K46" s="372">
        <v>0</v>
      </c>
      <c r="L46" s="372">
        <v>0</v>
      </c>
      <c r="M46" s="372"/>
      <c r="N46" s="372">
        <v>16362000</v>
      </c>
      <c r="O46" s="370"/>
    </row>
    <row r="47" spans="1:15" ht="30">
      <c r="A47" s="364"/>
      <c r="B47" s="364"/>
      <c r="C47" s="365"/>
      <c r="D47" s="365"/>
      <c r="E47" s="366"/>
      <c r="F47" s="365"/>
      <c r="G47" s="365"/>
      <c r="H47" s="373" t="s">
        <v>252</v>
      </c>
      <c r="I47" s="374"/>
      <c r="J47" s="375"/>
      <c r="K47" s="375">
        <v>0</v>
      </c>
      <c r="L47" s="375">
        <v>0</v>
      </c>
      <c r="M47" s="375"/>
      <c r="N47" s="375"/>
      <c r="O47" s="370"/>
    </row>
    <row r="48" spans="1:15" ht="45">
      <c r="A48" s="364"/>
      <c r="B48" s="364"/>
      <c r="C48" s="365">
        <v>89</v>
      </c>
      <c r="D48" s="365" t="s">
        <v>25</v>
      </c>
      <c r="E48" s="366" t="s">
        <v>26</v>
      </c>
      <c r="F48" s="365"/>
      <c r="G48" s="365" t="s">
        <v>212</v>
      </c>
      <c r="H48" s="371" t="s">
        <v>263</v>
      </c>
      <c r="I48" s="376" t="s">
        <v>253</v>
      </c>
      <c r="J48" s="372"/>
      <c r="K48" s="372"/>
      <c r="L48" s="372"/>
      <c r="M48" s="372"/>
      <c r="N48" s="372">
        <v>10</v>
      </c>
      <c r="O48" s="370"/>
    </row>
    <row r="49" spans="1:15" ht="45">
      <c r="A49" s="364"/>
      <c r="B49" s="364"/>
      <c r="C49" s="365">
        <v>89</v>
      </c>
      <c r="D49" s="365" t="s">
        <v>25</v>
      </c>
      <c r="E49" s="366" t="s">
        <v>26</v>
      </c>
      <c r="F49" s="365"/>
      <c r="G49" s="365" t="s">
        <v>212</v>
      </c>
      <c r="H49" s="371" t="s">
        <v>263</v>
      </c>
      <c r="I49" s="371" t="s">
        <v>254</v>
      </c>
      <c r="J49" s="372">
        <v>0</v>
      </c>
      <c r="K49" s="372">
        <v>0</v>
      </c>
      <c r="L49" s="372">
        <v>0</v>
      </c>
      <c r="M49" s="372"/>
      <c r="N49" s="372">
        <v>16362000</v>
      </c>
      <c r="O49" s="370"/>
    </row>
    <row r="50" spans="1:15" ht="45">
      <c r="A50" s="364"/>
      <c r="B50" s="364"/>
      <c r="C50" s="365" t="s">
        <v>264</v>
      </c>
      <c r="D50" s="365" t="s">
        <v>25</v>
      </c>
      <c r="E50" s="366" t="s">
        <v>26</v>
      </c>
      <c r="F50" s="365"/>
      <c r="G50" s="365" t="s">
        <v>212</v>
      </c>
      <c r="H50" s="371" t="s">
        <v>263</v>
      </c>
      <c r="I50" s="371" t="s">
        <v>255</v>
      </c>
      <c r="J50" s="372">
        <v>0</v>
      </c>
      <c r="K50" s="372">
        <v>0</v>
      </c>
      <c r="L50" s="372">
        <v>0</v>
      </c>
      <c r="M50" s="372"/>
      <c r="N50" s="372">
        <v>16362000</v>
      </c>
      <c r="O50" s="370"/>
    </row>
    <row r="51" spans="1:15" ht="28.5">
      <c r="A51" s="364"/>
      <c r="B51" s="364"/>
      <c r="C51" s="365"/>
      <c r="D51" s="365"/>
      <c r="E51" s="366"/>
      <c r="F51" s="365"/>
      <c r="G51" s="365"/>
      <c r="H51" s="378" t="s">
        <v>256</v>
      </c>
      <c r="I51" s="379"/>
      <c r="J51" s="380"/>
      <c r="K51" s="380">
        <v>0</v>
      </c>
      <c r="L51" s="380">
        <v>0</v>
      </c>
      <c r="M51" s="380"/>
      <c r="N51" s="380"/>
      <c r="O51" s="370"/>
    </row>
    <row r="52" spans="1:15" ht="45">
      <c r="A52" s="364"/>
      <c r="B52" s="364"/>
      <c r="C52" s="365">
        <v>89</v>
      </c>
      <c r="D52" s="365" t="s">
        <v>25</v>
      </c>
      <c r="E52" s="366" t="s">
        <v>26</v>
      </c>
      <c r="F52" s="365"/>
      <c r="G52" s="365" t="s">
        <v>230</v>
      </c>
      <c r="H52" s="371" t="s">
        <v>265</v>
      </c>
      <c r="I52" s="376" t="s">
        <v>245</v>
      </c>
      <c r="J52" s="372"/>
      <c r="K52" s="372"/>
      <c r="L52" s="372"/>
      <c r="M52" s="372"/>
      <c r="N52" s="372">
        <v>1</v>
      </c>
      <c r="O52" s="370">
        <v>1</v>
      </c>
    </row>
    <row r="53" spans="1:15" ht="45">
      <c r="A53" s="364"/>
      <c r="B53" s="364"/>
      <c r="C53" s="365">
        <v>89</v>
      </c>
      <c r="D53" s="365" t="s">
        <v>25</v>
      </c>
      <c r="E53" s="366" t="s">
        <v>26</v>
      </c>
      <c r="F53" s="365"/>
      <c r="G53" s="365" t="s">
        <v>230</v>
      </c>
      <c r="H53" s="371" t="s">
        <v>265</v>
      </c>
      <c r="I53" s="371" t="s">
        <v>246</v>
      </c>
      <c r="J53" s="372">
        <v>0</v>
      </c>
      <c r="K53" s="372">
        <v>0</v>
      </c>
      <c r="L53" s="372">
        <v>0</v>
      </c>
      <c r="M53" s="372">
        <v>0</v>
      </c>
      <c r="N53" s="372"/>
      <c r="O53" s="372">
        <v>8000000</v>
      </c>
    </row>
    <row r="54" spans="1:15" ht="45">
      <c r="A54" s="364"/>
      <c r="B54" s="364"/>
      <c r="C54" s="365">
        <v>89</v>
      </c>
      <c r="D54" s="365" t="s">
        <v>25</v>
      </c>
      <c r="E54" s="366" t="s">
        <v>26</v>
      </c>
      <c r="F54" s="365"/>
      <c r="G54" s="365" t="s">
        <v>230</v>
      </c>
      <c r="H54" s="371" t="s">
        <v>265</v>
      </c>
      <c r="I54" s="371" t="s">
        <v>247</v>
      </c>
      <c r="J54" s="372">
        <v>0</v>
      </c>
      <c r="K54" s="372">
        <v>0</v>
      </c>
      <c r="L54" s="372">
        <v>0</v>
      </c>
      <c r="M54" s="372">
        <v>0</v>
      </c>
      <c r="N54" s="372">
        <f>N53/N52</f>
        <v>0</v>
      </c>
      <c r="O54" s="372">
        <v>8000000</v>
      </c>
    </row>
    <row r="55" spans="1:15" ht="30">
      <c r="A55" s="364"/>
      <c r="B55" s="364"/>
      <c r="C55" s="365"/>
      <c r="D55" s="365"/>
      <c r="E55" s="366"/>
      <c r="F55" s="365"/>
      <c r="G55" s="365"/>
      <c r="H55" s="373" t="s">
        <v>248</v>
      </c>
      <c r="I55" s="374"/>
      <c r="J55" s="375"/>
      <c r="K55" s="375">
        <v>0</v>
      </c>
      <c r="L55" s="375">
        <v>0</v>
      </c>
      <c r="M55" s="375">
        <v>0</v>
      </c>
      <c r="N55" s="375">
        <v>0</v>
      </c>
      <c r="O55" s="370">
        <v>0</v>
      </c>
    </row>
    <row r="56" spans="1:15" ht="45">
      <c r="A56" s="364"/>
      <c r="B56" s="364"/>
      <c r="C56" s="365">
        <v>89</v>
      </c>
      <c r="D56" s="365" t="s">
        <v>25</v>
      </c>
      <c r="E56" s="366" t="s">
        <v>26</v>
      </c>
      <c r="F56" s="365"/>
      <c r="G56" s="365" t="s">
        <v>172</v>
      </c>
      <c r="H56" s="371" t="s">
        <v>265</v>
      </c>
      <c r="I56" s="376" t="s">
        <v>249</v>
      </c>
      <c r="J56" s="372"/>
      <c r="K56" s="372"/>
      <c r="L56" s="372"/>
      <c r="M56" s="372"/>
      <c r="N56" s="372">
        <v>1</v>
      </c>
      <c r="O56" s="370">
        <v>1</v>
      </c>
    </row>
    <row r="57" spans="1:15" ht="45">
      <c r="A57" s="364"/>
      <c r="B57" s="364"/>
      <c r="C57" s="365">
        <v>89</v>
      </c>
      <c r="D57" s="365" t="s">
        <v>25</v>
      </c>
      <c r="E57" s="366" t="s">
        <v>26</v>
      </c>
      <c r="F57" s="365"/>
      <c r="G57" s="365" t="s">
        <v>172</v>
      </c>
      <c r="H57" s="371" t="s">
        <v>265</v>
      </c>
      <c r="I57" s="371" t="s">
        <v>250</v>
      </c>
      <c r="J57" s="372">
        <v>0</v>
      </c>
      <c r="K57" s="372">
        <v>0</v>
      </c>
      <c r="L57" s="372">
        <v>0</v>
      </c>
      <c r="M57" s="372"/>
      <c r="N57" s="372"/>
      <c r="O57" s="372">
        <v>8000000</v>
      </c>
    </row>
    <row r="58" spans="1:15" ht="45">
      <c r="A58" s="364"/>
      <c r="B58" s="364"/>
      <c r="C58" s="365">
        <v>89</v>
      </c>
      <c r="D58" s="365" t="s">
        <v>25</v>
      </c>
      <c r="E58" s="366" t="s">
        <v>26</v>
      </c>
      <c r="F58" s="365"/>
      <c r="G58" s="365" t="s">
        <v>172</v>
      </c>
      <c r="H58" s="371" t="s">
        <v>265</v>
      </c>
      <c r="I58" s="371" t="s">
        <v>251</v>
      </c>
      <c r="J58" s="372">
        <v>0</v>
      </c>
      <c r="K58" s="372">
        <v>0</v>
      </c>
      <c r="L58" s="372">
        <v>0</v>
      </c>
      <c r="M58" s="372"/>
      <c r="N58" s="372"/>
      <c r="O58" s="372">
        <v>8000000</v>
      </c>
    </row>
    <row r="59" spans="1:15" ht="30">
      <c r="A59" s="364"/>
      <c r="B59" s="364"/>
      <c r="C59" s="365"/>
      <c r="D59" s="365"/>
      <c r="E59" s="366"/>
      <c r="F59" s="365"/>
      <c r="G59" s="365"/>
      <c r="H59" s="373" t="s">
        <v>252</v>
      </c>
      <c r="I59" s="374"/>
      <c r="J59" s="375"/>
      <c r="K59" s="375">
        <v>0</v>
      </c>
      <c r="L59" s="375">
        <v>0</v>
      </c>
      <c r="M59" s="375"/>
      <c r="N59" s="375"/>
      <c r="O59" s="370">
        <v>0</v>
      </c>
    </row>
    <row r="60" spans="1:15" ht="45">
      <c r="A60" s="364"/>
      <c r="B60" s="364"/>
      <c r="C60" s="365">
        <v>89</v>
      </c>
      <c r="D60" s="365" t="s">
        <v>25</v>
      </c>
      <c r="E60" s="366" t="s">
        <v>26</v>
      </c>
      <c r="F60" s="365"/>
      <c r="G60" s="365" t="s">
        <v>172</v>
      </c>
      <c r="H60" s="371" t="s">
        <v>265</v>
      </c>
      <c r="I60" s="376" t="s">
        <v>253</v>
      </c>
      <c r="J60" s="372"/>
      <c r="K60" s="372"/>
      <c r="L60" s="372"/>
      <c r="M60" s="372"/>
      <c r="N60" s="372">
        <v>0</v>
      </c>
      <c r="O60" s="370">
        <v>0</v>
      </c>
    </row>
    <row r="61" spans="1:15" ht="45">
      <c r="A61" s="364"/>
      <c r="B61" s="364"/>
      <c r="C61" s="365">
        <v>89</v>
      </c>
      <c r="D61" s="365" t="s">
        <v>25</v>
      </c>
      <c r="E61" s="366" t="s">
        <v>26</v>
      </c>
      <c r="F61" s="365"/>
      <c r="G61" s="365" t="s">
        <v>172</v>
      </c>
      <c r="H61" s="371" t="s">
        <v>265</v>
      </c>
      <c r="I61" s="371" t="s">
        <v>254</v>
      </c>
      <c r="J61" s="372">
        <v>0</v>
      </c>
      <c r="K61" s="372">
        <v>0</v>
      </c>
      <c r="L61" s="372">
        <v>0</v>
      </c>
      <c r="M61" s="372"/>
      <c r="N61" s="372">
        <v>0</v>
      </c>
      <c r="O61" s="370">
        <v>0</v>
      </c>
    </row>
    <row r="62" spans="1:15" ht="45">
      <c r="A62" s="364"/>
      <c r="B62" s="364"/>
      <c r="C62" s="365" t="s">
        <v>264</v>
      </c>
      <c r="D62" s="365" t="s">
        <v>25</v>
      </c>
      <c r="E62" s="366" t="s">
        <v>26</v>
      </c>
      <c r="F62" s="365"/>
      <c r="G62" s="365" t="s">
        <v>172</v>
      </c>
      <c r="H62" s="371" t="s">
        <v>265</v>
      </c>
      <c r="I62" s="371" t="s">
        <v>255</v>
      </c>
      <c r="J62" s="372">
        <v>0</v>
      </c>
      <c r="K62" s="372">
        <v>0</v>
      </c>
      <c r="L62" s="372">
        <v>0</v>
      </c>
      <c r="M62" s="372"/>
      <c r="N62" s="372">
        <v>0</v>
      </c>
      <c r="O62" s="370">
        <v>0</v>
      </c>
    </row>
    <row r="63" spans="1:15">
      <c r="A63" s="364"/>
      <c r="B63" s="364"/>
      <c r="C63" s="365"/>
      <c r="D63" s="365"/>
      <c r="E63" s="366"/>
      <c r="F63" s="365"/>
      <c r="G63" s="365"/>
      <c r="H63" s="378"/>
      <c r="I63" s="379"/>
      <c r="J63" s="380"/>
      <c r="K63" s="380"/>
      <c r="L63" s="380"/>
      <c r="M63" s="380"/>
      <c r="N63" s="380"/>
      <c r="O63" s="370"/>
    </row>
    <row r="64" spans="1:15">
      <c r="A64" s="364"/>
      <c r="B64" s="382"/>
      <c r="C64" s="382"/>
      <c r="D64" s="382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70"/>
    </row>
    <row r="65" spans="1:15">
      <c r="A65" s="364"/>
      <c r="B65" s="364"/>
      <c r="C65" s="364"/>
      <c r="D65" s="364"/>
      <c r="E65" s="383" t="s">
        <v>266</v>
      </c>
      <c r="F65" s="384" t="s">
        <v>58</v>
      </c>
      <c r="G65" s="385" t="s">
        <v>72</v>
      </c>
      <c r="H65" s="385"/>
      <c r="I65" s="383" t="s">
        <v>267</v>
      </c>
      <c r="J65" s="384" t="s">
        <v>58</v>
      </c>
      <c r="K65" s="385" t="s">
        <v>102</v>
      </c>
      <c r="L65" s="385"/>
      <c r="M65" s="364"/>
      <c r="N65" s="364"/>
      <c r="O65" s="370"/>
    </row>
    <row r="66" spans="1:15">
      <c r="A66" s="364"/>
      <c r="B66" s="364"/>
      <c r="C66" s="364"/>
      <c r="D66" s="364"/>
      <c r="E66" s="383"/>
      <c r="F66" s="384" t="s">
        <v>59</v>
      </c>
      <c r="G66" s="385"/>
      <c r="H66" s="385"/>
      <c r="I66" s="383"/>
      <c r="J66" s="384" t="s">
        <v>59</v>
      </c>
      <c r="K66" s="385"/>
      <c r="L66" s="385"/>
      <c r="M66" s="364"/>
      <c r="N66" s="364"/>
      <c r="O66" s="370"/>
    </row>
    <row r="67" spans="1:15" ht="36" customHeight="1">
      <c r="A67" s="364"/>
      <c r="B67" s="364"/>
      <c r="C67" s="364"/>
      <c r="D67" s="364"/>
      <c r="E67" s="383"/>
      <c r="F67" s="384" t="s">
        <v>60</v>
      </c>
      <c r="G67" s="385" t="s">
        <v>67</v>
      </c>
      <c r="H67" s="385"/>
      <c r="I67" s="383"/>
      <c r="J67" s="384" t="s">
        <v>60</v>
      </c>
      <c r="K67" s="385" t="s">
        <v>67</v>
      </c>
      <c r="L67" s="385"/>
      <c r="M67" s="364"/>
      <c r="N67" s="364"/>
      <c r="O67" s="370"/>
    </row>
    <row r="68" spans="1:15">
      <c r="A68" s="246"/>
      <c r="B68" s="246"/>
      <c r="C68" s="386"/>
      <c r="D68" s="386"/>
      <c r="E68" s="246"/>
      <c r="F68" s="246"/>
      <c r="G68" s="246"/>
      <c r="H68" s="246"/>
      <c r="I68" s="246"/>
      <c r="J68" s="246"/>
      <c r="K68" s="246"/>
      <c r="L68" s="246"/>
      <c r="M68" s="246"/>
    </row>
  </sheetData>
  <mergeCells count="12">
    <mergeCell ref="K67:L67"/>
    <mergeCell ref="C68:D68"/>
    <mergeCell ref="C2:M2"/>
    <mergeCell ref="A3:B3"/>
    <mergeCell ref="B64:D64"/>
    <mergeCell ref="E65:E67"/>
    <mergeCell ref="G65:H65"/>
    <mergeCell ref="I65:I67"/>
    <mergeCell ref="K65:L65"/>
    <mergeCell ref="G66:H66"/>
    <mergeCell ref="K66:L66"/>
    <mergeCell ref="G67:H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G8" sqref="G8"/>
    </sheetView>
  </sheetViews>
  <sheetFormatPr defaultColWidth="9.140625" defaultRowHeight="15"/>
  <cols>
    <col min="1" max="1" width="3.28515625" style="388" customWidth="1"/>
    <col min="2" max="2" width="11.42578125" style="388" customWidth="1"/>
    <col min="3" max="3" width="54" style="388" customWidth="1"/>
    <col min="4" max="4" width="13.28515625" style="388" customWidth="1"/>
    <col min="5" max="5" width="20.5703125" style="388" customWidth="1"/>
    <col min="6" max="6" width="15" style="388" customWidth="1"/>
    <col min="7" max="8" width="13.28515625" style="388" customWidth="1"/>
    <col min="9" max="9" width="16.7109375" style="388" customWidth="1"/>
    <col min="10" max="10" width="16.85546875" style="388" customWidth="1"/>
    <col min="11" max="11" width="12.85546875" style="388" customWidth="1"/>
    <col min="12" max="16384" width="9.140625" style="388"/>
  </cols>
  <sheetData>
    <row r="1" spans="1:11">
      <c r="A1" s="246"/>
      <c r="B1" s="387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5.75">
      <c r="A2" s="246"/>
      <c r="B2" s="389" t="s">
        <v>268</v>
      </c>
      <c r="C2" s="389"/>
      <c r="D2" s="389"/>
      <c r="E2" s="389"/>
      <c r="F2" s="389"/>
      <c r="G2" s="389"/>
      <c r="H2" s="389"/>
      <c r="I2" s="389"/>
      <c r="J2" s="389"/>
      <c r="K2" s="389"/>
    </row>
    <row r="3" spans="1:11" ht="16.5" thickBot="1">
      <c r="A3" s="246"/>
      <c r="B3" s="390" t="s">
        <v>269</v>
      </c>
      <c r="C3" s="390"/>
      <c r="D3" s="390"/>
      <c r="E3" s="390"/>
      <c r="F3" s="390"/>
      <c r="G3" s="246"/>
      <c r="H3" s="246"/>
      <c r="I3" s="246"/>
      <c r="J3" s="246"/>
      <c r="K3" s="246"/>
    </row>
    <row r="4" spans="1:11" ht="30">
      <c r="A4" s="391"/>
      <c r="B4" s="392" t="s">
        <v>2</v>
      </c>
      <c r="C4" s="393" t="s">
        <v>270</v>
      </c>
      <c r="D4" s="393"/>
      <c r="E4" s="394" t="s">
        <v>271</v>
      </c>
      <c r="F4" s="394"/>
      <c r="G4" s="395">
        <v>89</v>
      </c>
      <c r="H4" s="395"/>
      <c r="I4" s="395"/>
      <c r="J4" s="395"/>
      <c r="K4" s="395"/>
    </row>
    <row r="5" spans="1:11" ht="30.75" thickBot="1">
      <c r="A5" s="246"/>
      <c r="B5" s="396" t="s">
        <v>272</v>
      </c>
      <c r="C5" s="397" t="s">
        <v>26</v>
      </c>
      <c r="D5" s="397"/>
      <c r="E5" s="398" t="s">
        <v>23</v>
      </c>
      <c r="F5" s="398"/>
      <c r="G5" s="399" t="s">
        <v>25</v>
      </c>
      <c r="H5" s="399"/>
      <c r="I5" s="399"/>
      <c r="J5" s="399"/>
      <c r="K5" s="399"/>
    </row>
    <row r="6" spans="1:11" ht="45">
      <c r="A6" s="246"/>
      <c r="B6" s="400" t="s">
        <v>273</v>
      </c>
      <c r="C6" s="401" t="s">
        <v>274</v>
      </c>
      <c r="D6" s="401"/>
      <c r="E6" s="401"/>
      <c r="F6" s="401"/>
      <c r="G6" s="401"/>
      <c r="H6" s="401"/>
      <c r="I6" s="401"/>
      <c r="J6" s="401"/>
      <c r="K6" s="401"/>
    </row>
    <row r="7" spans="1:11" ht="56.25" customHeight="1">
      <c r="A7" s="246"/>
      <c r="B7" s="402" t="s">
        <v>275</v>
      </c>
      <c r="C7" s="402"/>
      <c r="D7" s="403" t="s">
        <v>276</v>
      </c>
      <c r="E7" s="403"/>
      <c r="F7" s="403"/>
      <c r="G7" s="403"/>
      <c r="H7" s="403"/>
      <c r="I7" s="403"/>
      <c r="J7" s="403"/>
      <c r="K7" s="403"/>
    </row>
    <row r="8" spans="1:11" ht="75">
      <c r="A8" s="246"/>
      <c r="B8" s="400" t="s">
        <v>277</v>
      </c>
      <c r="C8" s="404" t="s">
        <v>278</v>
      </c>
      <c r="D8" s="405" t="s">
        <v>279</v>
      </c>
      <c r="E8" s="405" t="s">
        <v>280</v>
      </c>
      <c r="F8" s="405" t="s">
        <v>281</v>
      </c>
      <c r="G8" s="406" t="s">
        <v>282</v>
      </c>
      <c r="H8" s="406" t="s">
        <v>283</v>
      </c>
      <c r="I8" s="406" t="s">
        <v>284</v>
      </c>
      <c r="J8" s="405" t="s">
        <v>285</v>
      </c>
      <c r="K8" s="407" t="s">
        <v>286</v>
      </c>
    </row>
    <row r="9" spans="1:11" ht="31.5">
      <c r="A9" s="246"/>
      <c r="B9" s="408"/>
      <c r="C9" s="409" t="s">
        <v>287</v>
      </c>
      <c r="D9" s="410"/>
      <c r="E9" s="411" t="s">
        <v>288</v>
      </c>
      <c r="F9" s="412">
        <v>0.85</v>
      </c>
      <c r="G9" s="413">
        <v>0.85</v>
      </c>
      <c r="H9" s="413">
        <v>0.85</v>
      </c>
      <c r="I9" s="414">
        <v>0.85599999999999998</v>
      </c>
      <c r="J9" s="413">
        <f>H9-I9</f>
        <v>-6.0000000000000053E-3</v>
      </c>
      <c r="K9" s="415">
        <v>1.0069999999999999</v>
      </c>
    </row>
    <row r="10" spans="1:11" ht="15.75">
      <c r="A10" s="246"/>
      <c r="B10" s="416" t="s">
        <v>289</v>
      </c>
      <c r="C10" s="416"/>
      <c r="D10" s="417" t="s">
        <v>290</v>
      </c>
      <c r="E10" s="417"/>
      <c r="F10" s="417"/>
      <c r="G10" s="417"/>
      <c r="H10" s="417"/>
      <c r="I10" s="417"/>
      <c r="J10" s="417"/>
      <c r="K10" s="417"/>
    </row>
    <row r="11" spans="1:11" ht="15.75">
      <c r="A11" s="246"/>
      <c r="B11" s="418" t="s">
        <v>291</v>
      </c>
      <c r="C11" s="419" t="s">
        <v>290</v>
      </c>
      <c r="D11" s="419"/>
      <c r="E11" s="419"/>
      <c r="F11" s="419"/>
      <c r="G11" s="419"/>
      <c r="H11" s="419"/>
      <c r="I11" s="419"/>
      <c r="J11" s="419"/>
      <c r="K11" s="419"/>
    </row>
    <row r="12" spans="1:11" ht="63">
      <c r="A12" s="246"/>
      <c r="B12" s="420">
        <v>1</v>
      </c>
      <c r="C12" s="421" t="s">
        <v>292</v>
      </c>
      <c r="D12" s="422"/>
      <c r="E12" s="422" t="s">
        <v>288</v>
      </c>
      <c r="F12" s="412">
        <v>0.85</v>
      </c>
      <c r="G12" s="412">
        <v>0.85</v>
      </c>
      <c r="H12" s="412">
        <v>0.85</v>
      </c>
      <c r="I12" s="413">
        <v>0.96</v>
      </c>
      <c r="J12" s="413">
        <f>H12-I12</f>
        <v>-0.10999999999999999</v>
      </c>
      <c r="K12" s="415">
        <v>1.1299999999999999</v>
      </c>
    </row>
    <row r="13" spans="1:11" ht="31.5">
      <c r="A13" s="246"/>
      <c r="B13" s="420">
        <v>2</v>
      </c>
      <c r="C13" s="421" t="s">
        <v>293</v>
      </c>
      <c r="D13" s="422"/>
      <c r="E13" s="423" t="s">
        <v>288</v>
      </c>
      <c r="F13" s="424">
        <v>0.8</v>
      </c>
      <c r="G13" s="424">
        <v>0.8</v>
      </c>
      <c r="H13" s="424">
        <v>0.8</v>
      </c>
      <c r="I13" s="423">
        <v>0</v>
      </c>
      <c r="J13" s="423">
        <v>0</v>
      </c>
      <c r="K13" s="425">
        <v>0</v>
      </c>
    </row>
    <row r="14" spans="1:11" ht="31.5">
      <c r="A14" s="246"/>
      <c r="B14" s="420">
        <v>3</v>
      </c>
      <c r="C14" s="421" t="s">
        <v>294</v>
      </c>
      <c r="D14" s="422"/>
      <c r="E14" s="422" t="s">
        <v>288</v>
      </c>
      <c r="F14" s="412">
        <v>0.85</v>
      </c>
      <c r="G14" s="412">
        <v>0.87</v>
      </c>
      <c r="H14" s="412">
        <v>0.87</v>
      </c>
      <c r="I14" s="422">
        <v>0</v>
      </c>
      <c r="J14" s="422">
        <v>0</v>
      </c>
      <c r="K14" s="415">
        <v>0</v>
      </c>
    </row>
    <row r="15" spans="1:11" ht="31.5">
      <c r="A15" s="246"/>
      <c r="B15" s="420">
        <v>4</v>
      </c>
      <c r="C15" s="421" t="s">
        <v>295</v>
      </c>
      <c r="D15" s="422" t="s">
        <v>296</v>
      </c>
      <c r="E15" s="422" t="s">
        <v>288</v>
      </c>
      <c r="F15" s="412">
        <v>0.75</v>
      </c>
      <c r="G15" s="413">
        <v>0.8</v>
      </c>
      <c r="H15" s="413">
        <v>0.8</v>
      </c>
      <c r="I15" s="413">
        <v>0.85</v>
      </c>
      <c r="J15" s="413">
        <f>H15-I15</f>
        <v>-4.9999999999999933E-2</v>
      </c>
      <c r="K15" s="415">
        <f>I15/G15</f>
        <v>1.0625</v>
      </c>
    </row>
    <row r="16" spans="1:11" ht="15.75">
      <c r="A16" s="246"/>
      <c r="B16" s="426" t="s">
        <v>297</v>
      </c>
      <c r="C16" s="426"/>
      <c r="D16" s="427"/>
      <c r="E16" s="427"/>
      <c r="F16" s="427"/>
      <c r="G16" s="427"/>
      <c r="H16" s="427"/>
      <c r="I16" s="427"/>
      <c r="J16" s="427"/>
      <c r="K16" s="427"/>
    </row>
    <row r="17" spans="1:11" ht="31.5">
      <c r="A17" s="246"/>
      <c r="B17" s="428" t="s">
        <v>298</v>
      </c>
      <c r="C17" s="429" t="s">
        <v>299</v>
      </c>
      <c r="D17" s="417"/>
      <c r="E17" s="417"/>
      <c r="F17" s="417"/>
      <c r="G17" s="417"/>
      <c r="H17" s="417"/>
      <c r="I17" s="417"/>
      <c r="J17" s="417"/>
      <c r="K17" s="417"/>
    </row>
    <row r="18" spans="1:11" ht="15.75">
      <c r="A18" s="246"/>
      <c r="B18" s="430" t="s">
        <v>210</v>
      </c>
      <c r="C18" s="431" t="s">
        <v>300</v>
      </c>
      <c r="D18" s="432"/>
      <c r="E18" s="433" t="s">
        <v>301</v>
      </c>
      <c r="F18" s="434">
        <v>1840</v>
      </c>
      <c r="G18" s="434">
        <v>2000</v>
      </c>
      <c r="H18" s="434">
        <v>2000</v>
      </c>
      <c r="I18" s="434">
        <v>995</v>
      </c>
      <c r="J18" s="434">
        <f>H18-I18</f>
        <v>1005</v>
      </c>
      <c r="K18" s="435">
        <f>I18/H18*100</f>
        <v>49.75</v>
      </c>
    </row>
    <row r="19" spans="1:11" ht="15.75">
      <c r="A19" s="246"/>
      <c r="B19" s="430"/>
      <c r="C19" s="431"/>
      <c r="D19" s="432"/>
      <c r="E19" s="433" t="s">
        <v>302</v>
      </c>
      <c r="F19" s="434">
        <v>154204397</v>
      </c>
      <c r="G19" s="434">
        <v>160700000</v>
      </c>
      <c r="H19" s="434">
        <v>160700000</v>
      </c>
      <c r="I19" s="434">
        <v>42827451</v>
      </c>
      <c r="J19" s="434">
        <f>H19-I19</f>
        <v>117872549</v>
      </c>
      <c r="K19" s="436">
        <f>I19/H19*100</f>
        <v>26.650560672059736</v>
      </c>
    </row>
    <row r="20" spans="1:11" ht="31.5">
      <c r="A20" s="246"/>
      <c r="B20" s="430" t="s">
        <v>170</v>
      </c>
      <c r="C20" s="431" t="s">
        <v>303</v>
      </c>
      <c r="D20" s="432"/>
      <c r="E20" s="433" t="s">
        <v>304</v>
      </c>
      <c r="F20" s="437">
        <v>10</v>
      </c>
      <c r="G20" s="434">
        <v>10</v>
      </c>
      <c r="H20" s="434">
        <v>10</v>
      </c>
      <c r="I20" s="434"/>
      <c r="J20" s="434"/>
      <c r="K20" s="435"/>
    </row>
    <row r="21" spans="1:11" ht="15.75">
      <c r="A21" s="246"/>
      <c r="B21" s="430"/>
      <c r="C21" s="431"/>
      <c r="D21" s="432"/>
      <c r="E21" s="438" t="s">
        <v>305</v>
      </c>
      <c r="F21" s="439">
        <v>16362000</v>
      </c>
      <c r="G21" s="440">
        <v>1000000</v>
      </c>
      <c r="H21" s="440">
        <v>1000000</v>
      </c>
      <c r="I21" s="440">
        <v>0</v>
      </c>
      <c r="J21" s="440">
        <v>0</v>
      </c>
      <c r="K21" s="441">
        <f t="shared" ref="K21:K22" si="0">I21/H21*100</f>
        <v>0</v>
      </c>
    </row>
    <row r="22" spans="1:11" ht="15.75">
      <c r="A22" s="246"/>
      <c r="B22" s="430" t="s">
        <v>230</v>
      </c>
      <c r="C22" s="431" t="s">
        <v>306</v>
      </c>
      <c r="D22" s="432"/>
      <c r="E22" s="438" t="s">
        <v>307</v>
      </c>
      <c r="F22" s="439"/>
      <c r="G22" s="440">
        <v>1</v>
      </c>
      <c r="H22" s="440">
        <v>1</v>
      </c>
      <c r="I22" s="440">
        <v>0</v>
      </c>
      <c r="J22" s="440">
        <v>0</v>
      </c>
      <c r="K22" s="441">
        <f t="shared" si="0"/>
        <v>0</v>
      </c>
    </row>
    <row r="23" spans="1:11" ht="16.5" thickBot="1">
      <c r="A23" s="246"/>
      <c r="B23" s="430"/>
      <c r="C23" s="431"/>
      <c r="D23" s="432"/>
      <c r="E23" s="438" t="s">
        <v>305</v>
      </c>
      <c r="F23" s="439"/>
      <c r="G23" s="440">
        <v>8000000</v>
      </c>
      <c r="H23" s="440">
        <v>8000000</v>
      </c>
      <c r="I23" s="440"/>
      <c r="J23" s="440"/>
      <c r="K23" s="441"/>
    </row>
    <row r="24" spans="1:11" ht="15.75">
      <c r="A24" s="246"/>
      <c r="B24" s="442"/>
      <c r="C24" s="442"/>
      <c r="D24" s="442"/>
      <c r="E24" s="442"/>
      <c r="F24" s="442"/>
      <c r="G24" s="442"/>
      <c r="H24" s="442"/>
      <c r="I24" s="442"/>
      <c r="J24" s="442"/>
      <c r="K24" s="442"/>
    </row>
    <row r="25" spans="1:11" ht="15.75">
      <c r="A25" s="246"/>
      <c r="B25" s="443"/>
      <c r="C25" s="444"/>
      <c r="D25" s="444"/>
      <c r="E25" s="444"/>
      <c r="F25" s="444"/>
      <c r="G25" s="444"/>
      <c r="H25" s="444"/>
      <c r="I25" s="444"/>
      <c r="J25" s="444"/>
      <c r="K25" s="444"/>
    </row>
    <row r="26" spans="1:11" ht="15.75">
      <c r="A26" s="246"/>
      <c r="B26" s="444"/>
      <c r="C26" s="445" t="s">
        <v>308</v>
      </c>
      <c r="D26" s="446" t="s">
        <v>58</v>
      </c>
      <c r="E26" s="446" t="s">
        <v>309</v>
      </c>
      <c r="F26" s="445" t="s">
        <v>310</v>
      </c>
      <c r="G26" s="445"/>
      <c r="H26" s="445"/>
      <c r="I26" s="446" t="s">
        <v>58</v>
      </c>
      <c r="J26" s="447" t="s">
        <v>102</v>
      </c>
      <c r="K26" s="447"/>
    </row>
    <row r="27" spans="1:11" ht="15.75">
      <c r="A27" s="246"/>
      <c r="B27" s="444"/>
      <c r="C27" s="445"/>
      <c r="D27" s="446" t="s">
        <v>59</v>
      </c>
      <c r="E27" s="446"/>
      <c r="F27" s="445"/>
      <c r="G27" s="445"/>
      <c r="H27" s="445"/>
      <c r="I27" s="446" t="s">
        <v>59</v>
      </c>
      <c r="J27" s="447"/>
      <c r="K27" s="447"/>
    </row>
    <row r="28" spans="1:11" ht="15.75">
      <c r="A28" s="246"/>
      <c r="B28" s="444"/>
      <c r="C28" s="445"/>
      <c r="D28" s="446" t="s">
        <v>60</v>
      </c>
      <c r="E28" s="446" t="s">
        <v>67</v>
      </c>
      <c r="F28" s="445"/>
      <c r="G28" s="445"/>
      <c r="H28" s="445"/>
      <c r="I28" s="446" t="s">
        <v>60</v>
      </c>
      <c r="J28" s="447" t="s">
        <v>67</v>
      </c>
      <c r="K28" s="447"/>
    </row>
    <row r="29" spans="1:11" ht="15.75">
      <c r="B29" s="448"/>
      <c r="C29" s="449"/>
      <c r="D29" s="449"/>
      <c r="E29" s="449"/>
      <c r="F29" s="449"/>
      <c r="G29" s="449"/>
      <c r="H29" s="449"/>
      <c r="I29" s="449"/>
      <c r="J29" s="449"/>
      <c r="K29" s="449"/>
    </row>
  </sheetData>
  <mergeCells count="23">
    <mergeCell ref="B16:C16"/>
    <mergeCell ref="D16:K16"/>
    <mergeCell ref="D17:K17"/>
    <mergeCell ref="B24:K24"/>
    <mergeCell ref="C26:C28"/>
    <mergeCell ref="F26:H28"/>
    <mergeCell ref="J26:K26"/>
    <mergeCell ref="J27:K27"/>
    <mergeCell ref="J28:K28"/>
    <mergeCell ref="C6:K6"/>
    <mergeCell ref="B7:C7"/>
    <mergeCell ref="D7:K7"/>
    <mergeCell ref="B10:C10"/>
    <mergeCell ref="D10:K10"/>
    <mergeCell ref="C11:K11"/>
    <mergeCell ref="B2:K2"/>
    <mergeCell ref="B3:F3"/>
    <mergeCell ref="C4:D4"/>
    <mergeCell ref="E4:F4"/>
    <mergeCell ref="G4:K4"/>
    <mergeCell ref="C5:D5"/>
    <mergeCell ref="E5:F5"/>
    <mergeCell ref="G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Aneksi nr.1</vt:lpstr>
      <vt:lpstr>1.1</vt:lpstr>
      <vt:lpstr>1.2</vt:lpstr>
      <vt:lpstr>2</vt:lpstr>
      <vt:lpstr>2.1</vt:lpstr>
      <vt:lpstr>3</vt:lpstr>
      <vt:lpstr>3.1</vt:lpstr>
      <vt:lpstr>3.2</vt:lpstr>
      <vt:lpstr>4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2025-06-25T14:03:20Z</dcterms:modified>
</cp:coreProperties>
</file>