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RDHER DHJETOR 2017\URDHRA PER 2019\URDHER 2020\MONITORIMI  2020\Monitorimi Janar -Prill 2020\MONITORIMI JANAR - GUSHT 2020\"/>
    </mc:Choice>
  </mc:AlternateContent>
  <bookViews>
    <workbookView xWindow="-540" yWindow="-195" windowWidth="15480" windowHeight="6360" tabRatio="715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5'!$A$1:$K$19</definedName>
    <definedName name="_xlnm.Print_Area" localSheetId="0">'Aneksi nr.1'!$A$1:$I$27</definedName>
    <definedName name="_xlnm.Print_Area" localSheetId="1">'Aneksi nr.2'!$A$1:$I$37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I13" i="15" l="1"/>
  <c r="I14" i="15"/>
  <c r="I15" i="15"/>
  <c r="I16" i="15"/>
  <c r="I12" i="15"/>
  <c r="I11" i="15"/>
  <c r="I10" i="15"/>
  <c r="I9" i="15"/>
  <c r="I8" i="15"/>
  <c r="C57" i="4"/>
  <c r="C11" i="14" l="1"/>
  <c r="H11" i="14"/>
  <c r="I11" i="14"/>
  <c r="J11" i="14"/>
  <c r="G11" i="14"/>
  <c r="H57" i="4" l="1"/>
  <c r="I56" i="4"/>
  <c r="G57" i="4"/>
  <c r="F57" i="4"/>
  <c r="E57" i="4"/>
  <c r="H18" i="4"/>
  <c r="I17" i="4"/>
  <c r="G18" i="4"/>
  <c r="G30" i="4" s="1"/>
  <c r="I12" i="7"/>
  <c r="E51" i="7"/>
  <c r="F51" i="7"/>
  <c r="G51" i="7"/>
  <c r="H51" i="7"/>
  <c r="I51" i="7"/>
  <c r="D51" i="7"/>
  <c r="I43" i="7"/>
  <c r="I68" i="4" l="1"/>
  <c r="I67" i="4"/>
  <c r="G66" i="4"/>
  <c r="F65" i="4"/>
  <c r="E65" i="4"/>
  <c r="D65" i="4"/>
  <c r="C65" i="4"/>
  <c r="I64" i="4"/>
  <c r="I63" i="4"/>
  <c r="I62" i="4"/>
  <c r="H61" i="4"/>
  <c r="H66" i="4" s="1"/>
  <c r="H69" i="4" s="1"/>
  <c r="F61" i="4"/>
  <c r="F66" i="4" s="1"/>
  <c r="E66" i="4"/>
  <c r="D61" i="4"/>
  <c r="I60" i="4"/>
  <c r="I59" i="4"/>
  <c r="I58" i="4"/>
  <c r="F69" i="4"/>
  <c r="E69" i="4"/>
  <c r="D57" i="4"/>
  <c r="I55" i="4"/>
  <c r="I54" i="4"/>
  <c r="I53" i="4"/>
  <c r="I52" i="4"/>
  <c r="I51" i="4"/>
  <c r="I50" i="4"/>
  <c r="I49" i="4"/>
  <c r="I50" i="7"/>
  <c r="I49" i="7"/>
  <c r="H48" i="7"/>
  <c r="G48" i="7"/>
  <c r="F48" i="7"/>
  <c r="E48" i="7"/>
  <c r="D48" i="7"/>
  <c r="C48" i="7"/>
  <c r="I42" i="7"/>
  <c r="I48" i="7" s="1"/>
  <c r="I61" i="4" l="1"/>
  <c r="I66" i="4" s="1"/>
  <c r="I69" i="4" s="1"/>
  <c r="I57" i="4"/>
  <c r="G69" i="4"/>
  <c r="D69" i="4"/>
  <c r="D66" i="4"/>
  <c r="C69" i="4"/>
  <c r="N11" i="17" l="1"/>
  <c r="L8" i="17" l="1"/>
  <c r="K11" i="17" l="1"/>
  <c r="P9" i="17" l="1"/>
  <c r="R9" i="17" l="1"/>
  <c r="Q9" i="17"/>
  <c r="H11" i="17" l="1"/>
  <c r="E11" i="17"/>
  <c r="O8" i="17" l="1"/>
  <c r="I8" i="17"/>
  <c r="F8" i="17"/>
  <c r="R8" i="17" l="1"/>
  <c r="Q8" i="17"/>
  <c r="P8" i="17"/>
  <c r="I23" i="4" l="1"/>
  <c r="I24" i="4"/>
  <c r="I25" i="4"/>
  <c r="I29" i="4" l="1"/>
  <c r="I28" i="4"/>
  <c r="I19" i="7"/>
  <c r="I18" i="7"/>
  <c r="G17" i="7"/>
  <c r="G20" i="7" s="1"/>
  <c r="H27" i="4"/>
  <c r="H30" i="4" s="1"/>
  <c r="H18" i="14" l="1"/>
  <c r="I28" i="15"/>
  <c r="I27" i="15"/>
  <c r="I26" i="15"/>
  <c r="I25" i="15"/>
  <c r="D3" i="15"/>
  <c r="C18" i="4" l="1"/>
  <c r="C22" i="4"/>
  <c r="C27" i="4" s="1"/>
  <c r="I20" i="4"/>
  <c r="I21" i="4"/>
  <c r="I19" i="4"/>
  <c r="I11" i="4"/>
  <c r="I12" i="4"/>
  <c r="I13" i="4"/>
  <c r="I14" i="4"/>
  <c r="I15" i="4"/>
  <c r="I16" i="4"/>
  <c r="I10" i="4"/>
  <c r="E27" i="4"/>
  <c r="F27" i="4"/>
  <c r="G27" i="4"/>
  <c r="I27" i="4" s="1"/>
  <c r="D22" i="4"/>
  <c r="D27" i="4" s="1"/>
  <c r="E18" i="4"/>
  <c r="E30" i="4" s="1"/>
  <c r="F18" i="4"/>
  <c r="F30" i="4" s="1"/>
  <c r="D18" i="4"/>
  <c r="D30" i="4" s="1"/>
  <c r="I18" i="4" l="1"/>
  <c r="C30" i="4"/>
  <c r="C17" i="7" s="1"/>
  <c r="C20" i="7" s="1"/>
  <c r="F17" i="7"/>
  <c r="F20" i="7" s="1"/>
  <c r="I30" i="4"/>
  <c r="I22" i="4"/>
  <c r="D17" i="7"/>
  <c r="D20" i="7" s="1"/>
  <c r="E17" i="7"/>
  <c r="E20" i="7" s="1"/>
  <c r="I11" i="7" l="1"/>
  <c r="I17" i="7" s="1"/>
  <c r="I20" i="7" s="1"/>
  <c r="H17" i="7"/>
  <c r="H20" i="7" s="1"/>
</calcChain>
</file>

<file path=xl/sharedStrings.xml><?xml version="1.0" encoding="utf-8"?>
<sst xmlns="http://schemas.openxmlformats.org/spreadsheetml/2006/main" count="406" uniqueCount="212">
  <si>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</si>
  <si>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</si>
  <si>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</si>
  <si>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</si>
  <si>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</si>
  <si>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</si>
  <si>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</si>
  <si>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</si>
  <si>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</si>
  <si>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</si>
  <si>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</si>
  <si>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</si>
  <si>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</si>
  <si>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</si>
  <si>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</si>
  <si>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</si>
  <si>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</si>
  <si>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</si>
  <si>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</si>
  <si>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</si>
  <si>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</si>
  <si>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</si>
  <si>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</si>
  <si>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</si>
  <si>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</si>
  <si>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</si>
  <si>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</si>
  <si>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</si>
  <si>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</si>
  <si>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</si>
  <si>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</si>
  <si>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</si>
  <si>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</si>
  <si>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</si>
  <si>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</si>
  <si>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</si>
  <si>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</si>
  <si>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</si>
  <si>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</si>
  <si>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</si>
  <si>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</si>
  <si>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</si>
  <si>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</si>
  <si>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</si>
  <si>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</si>
  <si>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</si>
  <si>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</si>
  <si>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</si>
  <si>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</si>
  <si>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</si>
  <si>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</si>
  <si>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</si>
  <si>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</si>
  <si>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</si>
  <si>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</si>
  <si>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</si>
  <si>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</si>
  <si>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</si>
  <si>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</si>
  <si>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</si>
  <si>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</si>
  <si>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</si>
  <si>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</si>
  <si>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</si>
  <si>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</si>
  <si>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</si>
  <si>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</si>
  <si>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</si>
  <si>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</si>
  <si>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</si>
  <si>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</si>
  <si>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</si>
  <si>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</si>
  <si>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</si>
  <si>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</si>
  <si>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</si>
  <si>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</si>
  <si>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</si>
  <si>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</si>
  <si>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</si>
  <si>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</si>
  <si>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</si>
  <si>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</si>
  <si>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</si>
  <si>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</si>
  <si>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</si>
  <si>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</si>
  <si>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</si>
  <si>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</si>
  <si>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</si>
  <si>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</si>
  <si>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</si>
  <si>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</si>
  <si>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</si>
  <si>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</si>
  <si>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</si>
  <si>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</si>
  <si>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</si>
  <si>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</si>
  <si>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</si>
  <si>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</si>
  <si>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</si>
  <si>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</si>
  <si>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</si>
  <si>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</si>
  <si>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</si>
  <si>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</si>
  <si>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</si>
  <si>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</si>
  <si>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</si>
  <si>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</si>
  <si>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</si>
  <si>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</si>
  <si>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</si>
  <si>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</si>
  <si>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</si>
  <si>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</si>
  <si>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</si>
  <si>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</si>
  <si>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Emërtimi I Produktit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</si>
  <si>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</si>
  <si>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</si>
  <si>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</si>
  <si>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</si>
  <si>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</si>
  <si>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</si>
  <si>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</si>
  <si>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</si>
  <si>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</si>
  <si>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</si>
  <si>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</si>
  <si>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</si>
  <si>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</si>
  <si>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</si>
  <si>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</si>
  <si>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</si>
  <si>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 xml:space="preserve">Lindita  Morina / N.Zbatues </t>
  </si>
  <si>
    <t>89</t>
  </si>
  <si>
    <t>KDIMDP</t>
  </si>
  <si>
    <t xml:space="preserve">Të dhëna të mbrojtura </t>
  </si>
  <si>
    <t xml:space="preserve"> Mbikëqyrje/ inspektime të kryera&amp;ankesa te trajtuara   </t>
  </si>
  <si>
    <t>Kosto për Njësi (sipas vitit 2018)</t>
  </si>
  <si>
    <t xml:space="preserve">Rikonstruksion 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</si>
  <si>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</si>
  <si>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</si>
  <si>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</si>
  <si>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</si>
  <si>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t>18AC202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</si>
  <si>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</si>
  <si>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</si>
  <si>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</si>
  <si>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</si>
  <si>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</si>
  <si>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</si>
  <si>
    <t>Shpenzimet 
(sipas planit të vitit 2019)</t>
  </si>
  <si>
    <t xml:space="preserve">Përfunduar </t>
  </si>
  <si>
    <t>Janar-Prill 2020</t>
  </si>
  <si>
    <t>i
vitit paraardhes
Viti   2019</t>
  </si>
  <si>
    <t>Plan Fillestar Viti 2020</t>
  </si>
  <si>
    <t>Plan i Rishikuar Viti 2020</t>
  </si>
  <si>
    <t xml:space="preserve"> Plani I Periudhës viti  2020</t>
  </si>
  <si>
    <t>i vitit paraardhës
Viti 2019</t>
  </si>
  <si>
    <t>Plan                   Viti 2020</t>
  </si>
  <si>
    <t>Plan Fillestar Viti  2020</t>
  </si>
  <si>
    <t xml:space="preserve"> Plani  Periudhës vjetor 2020</t>
  </si>
  <si>
    <t>Sasia Faktike (sipas vitit 2019)</t>
  </si>
  <si>
    <t>Shpenzimet 
(sipas vitit 2019)</t>
  </si>
  <si>
    <t>Sasia (sipas planit të vitit 2020)</t>
  </si>
  <si>
    <t>Kosto për Njësi 
(sipas planit të vitit 2020)</t>
  </si>
  <si>
    <t>Sasia (sipas planit të rishikuar të vitit 2020)</t>
  </si>
  <si>
    <t>Shpenzime 
(sipas planit të rishikuar të vitit 2020)</t>
  </si>
  <si>
    <t>Kosto për Njësi 
(sipas planit të rishikuar të vitit 2020)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</si>
  <si>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2019</t>
    </r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</si>
  <si>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2020</t>
    </r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</si>
  <si>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2020</t>
    </r>
  </si>
  <si>
    <t>Plani i buxhetit viti 2020</t>
  </si>
  <si>
    <t xml:space="preserve">në proces </t>
  </si>
  <si>
    <t>Plan               vjetor     Viti 2020</t>
  </si>
  <si>
    <t>Janar-Gusht  2020</t>
  </si>
  <si>
    <t xml:space="preserve"> Fakti I Periudhës Janar-gusht  2020</t>
  </si>
  <si>
    <t>i
vitit 8- mujor 
Viti   2019</t>
  </si>
  <si>
    <t>8- mujori  2020</t>
  </si>
  <si>
    <t>Plan Fillestar 8- mujor  2020</t>
  </si>
  <si>
    <t>Plan i Rishikuar 8- mujor 2020</t>
  </si>
  <si>
    <t xml:space="preserve"> Plani I Periudhës 8- mujor 2020</t>
  </si>
  <si>
    <t xml:space="preserve"> Fakti I Periudhës Janar-Gusht  2020</t>
  </si>
  <si>
    <t xml:space="preserve">Fondi I vecante </t>
  </si>
  <si>
    <t>01111</t>
  </si>
  <si>
    <t xml:space="preserve">Janar-Gusht 2020 </t>
  </si>
  <si>
    <t xml:space="preserve">
Janar- Gusht 2020</t>
  </si>
  <si>
    <t xml:space="preserve">Buxheti 8- mujor </t>
  </si>
  <si>
    <t>Plan Fillestar Janar-Gusht    2020</t>
  </si>
  <si>
    <t xml:space="preserve"> Plani  Periudhës Janar-Gusht  2020</t>
  </si>
  <si>
    <t xml:space="preserve">
Janar-Gusht  2020 </t>
  </si>
  <si>
    <t>REALIZIMI PROGRESIV  per Janar- Gusht   2020</t>
  </si>
  <si>
    <t>REALIZIMI për periudhën e raportimit per janar- Gusht  2020</t>
  </si>
  <si>
    <t>REALIZIMI PROGRESIV  nga fillimi i projektit deri në Gusht  2020</t>
  </si>
  <si>
    <t xml:space="preserve">I realizuar </t>
  </si>
  <si>
    <t>*Blerje pajisje zyre&amp;Kompjuterike/elektronike"</t>
  </si>
  <si>
    <t>*Blerje pajisje zyre"</t>
  </si>
  <si>
    <t xml:space="preserve">I parealizuar </t>
  </si>
  <si>
    <t>Data: 28.09.2020</t>
  </si>
  <si>
    <t>28.09.2020</t>
  </si>
  <si>
    <t>i 8- mujorit te vitit paraardhës
Viti 2019</t>
  </si>
  <si>
    <t>Janar-Gusht 2020</t>
  </si>
  <si>
    <t xml:space="preserve">Janar-Gusht </t>
  </si>
  <si>
    <t>Kosto për Njësi Faktike në fund të tetëmujorit të vitit 2020</t>
  </si>
  <si>
    <t>Sasia Faktike në fund të 8- mujorit  2020</t>
  </si>
  <si>
    <t>Shpenzimet Faktike  të 8- mujorit  2020</t>
  </si>
  <si>
    <r>
      <t xml:space="preserve">Niveli faktik Janar-Gusht   </t>
    </r>
    <r>
      <rPr>
        <b/>
        <u/>
        <sz val="12"/>
        <rFont val="Times New Roman"/>
        <family val="1"/>
        <charset val="238"/>
      </rPr>
      <t>2020</t>
    </r>
  </si>
  <si>
    <t xml:space="preserve">në vijim </t>
  </si>
  <si>
    <t>28.09. 2020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</si>
</sst>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76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 tint="4.9989318521683403E-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b/>
      <sz val="9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1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7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4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51" fillId="0" borderId="15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9" xfId="84" applyFont="1" applyFill="1" applyBorder="1" applyAlignment="1">
      <alignment vertical="center" wrapText="1"/>
    </xf>
    <xf numFmtId="0" fontId="51" fillId="0" borderId="36" xfId="84" applyFont="1" applyFill="1" applyBorder="1" applyAlignment="1">
      <alignment vertical="center" wrapText="1"/>
    </xf>
    <xf numFmtId="0" fontId="51" fillId="0" borderId="30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3" fillId="0" borderId="0" xfId="84" applyFont="1" applyFill="1" applyAlignment="1">
      <alignment vertical="center"/>
    </xf>
    <xf numFmtId="0" fontId="53" fillId="0" borderId="0" xfId="84" applyFont="1" applyFill="1" applyAlignment="1">
      <alignment horizontal="left" vertical="center"/>
    </xf>
    <xf numFmtId="0" fontId="53" fillId="0" borderId="0" xfId="84" applyFont="1" applyFill="1" applyBorder="1" applyAlignment="1">
      <alignment vertical="center"/>
    </xf>
    <xf numFmtId="0" fontId="53" fillId="0" borderId="0" xfId="0" applyFont="1" applyFill="1" applyBorder="1"/>
    <xf numFmtId="0" fontId="53" fillId="0" borderId="0" xfId="0" applyFont="1" applyFill="1"/>
    <xf numFmtId="0" fontId="51" fillId="0" borderId="0" xfId="0" applyFont="1" applyFill="1" applyBorder="1"/>
    <xf numFmtId="0" fontId="51" fillId="0" borderId="0" xfId="0" applyFont="1" applyFill="1"/>
    <xf numFmtId="0" fontId="51" fillId="0" borderId="5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1" fillId="0" borderId="32" xfId="0" applyFont="1" applyFill="1" applyBorder="1" applyAlignment="1">
      <alignment horizontal="center"/>
    </xf>
    <xf numFmtId="49" fontId="51" fillId="0" borderId="15" xfId="0" applyNumberFormat="1" applyFont="1" applyFill="1" applyBorder="1" applyAlignment="1">
      <alignment horizontal="center" vertical="center"/>
    </xf>
    <xf numFmtId="0" fontId="51" fillId="0" borderId="57" xfId="0" applyFont="1" applyFill="1" applyBorder="1" applyAlignment="1">
      <alignment horizontal="center" vertical="center"/>
    </xf>
    <xf numFmtId="3" fontId="51" fillId="0" borderId="56" xfId="0" applyNumberFormat="1" applyFont="1" applyFill="1" applyBorder="1" applyAlignment="1">
      <alignment horizontal="center" vertical="center"/>
    </xf>
    <xf numFmtId="49" fontId="51" fillId="0" borderId="36" xfId="0" applyNumberFormat="1" applyFont="1" applyFill="1" applyBorder="1" applyAlignment="1">
      <alignment horizontal="center" vertical="center"/>
    </xf>
    <xf numFmtId="0" fontId="51" fillId="0" borderId="49" xfId="0" applyFont="1" applyFill="1" applyBorder="1" applyAlignment="1">
      <alignment horizontal="center" vertical="center"/>
    </xf>
    <xf numFmtId="0" fontId="51" fillId="0" borderId="65" xfId="0" applyFont="1" applyFill="1" applyBorder="1" applyAlignment="1">
      <alignment horizontal="center" vertical="center"/>
    </xf>
    <xf numFmtId="3" fontId="51" fillId="0" borderId="77" xfId="0" applyNumberFormat="1" applyFont="1" applyFill="1" applyBorder="1" applyAlignment="1">
      <alignment horizontal="center" vertical="center"/>
    </xf>
    <xf numFmtId="3" fontId="51" fillId="0" borderId="30" xfId="0" applyNumberFormat="1" applyFont="1" applyFill="1" applyBorder="1" applyAlignment="1">
      <alignment horizontal="center" vertical="center"/>
    </xf>
    <xf numFmtId="3" fontId="51" fillId="0" borderId="78" xfId="0" applyNumberFormat="1" applyFont="1" applyFill="1" applyBorder="1" applyAlignment="1">
      <alignment horizontal="center" vertical="center"/>
    </xf>
    <xf numFmtId="3" fontId="51" fillId="0" borderId="42" xfId="0" applyNumberFormat="1" applyFont="1" applyFill="1" applyBorder="1" applyAlignment="1">
      <alignment horizontal="center" vertical="center"/>
    </xf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9" fontId="55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3" fontId="51" fillId="0" borderId="41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/>
    </xf>
    <xf numFmtId="0" fontId="55" fillId="0" borderId="0" xfId="0" applyFont="1" applyFill="1"/>
    <xf numFmtId="0" fontId="53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5" fillId="0" borderId="9" xfId="0" applyNumberFormat="1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3" fillId="0" borderId="0" xfId="0" applyFont="1" applyFill="1" applyAlignment="1"/>
    <xf numFmtId="0" fontId="54" fillId="0" borderId="0" xfId="0" applyFont="1" applyFill="1"/>
    <xf numFmtId="0" fontId="55" fillId="0" borderId="0" xfId="0" applyFont="1" applyFill="1" applyAlignment="1">
      <alignment vertical="center" wrapText="1"/>
    </xf>
    <xf numFmtId="0" fontId="57" fillId="0" borderId="0" xfId="0" applyFont="1" applyFill="1"/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0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51" fillId="0" borderId="45" xfId="0" applyFont="1" applyFill="1" applyBorder="1" applyAlignment="1">
      <alignment horizontal="center"/>
    </xf>
    <xf numFmtId="3" fontId="51" fillId="0" borderId="49" xfId="0" applyNumberFormat="1" applyFont="1" applyFill="1" applyBorder="1" applyAlignment="1">
      <alignment horizontal="center" vertical="center"/>
    </xf>
    <xf numFmtId="3" fontId="51" fillId="0" borderId="36" xfId="0" applyNumberFormat="1" applyFont="1" applyFill="1" applyBorder="1" applyAlignment="1">
      <alignment horizontal="center" vertical="center"/>
    </xf>
    <xf numFmtId="3" fontId="51" fillId="0" borderId="50" xfId="0" applyNumberFormat="1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59" fillId="0" borderId="33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165" fontId="6" fillId="34" borderId="24" xfId="0" applyNumberFormat="1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0" fillId="33" borderId="38" xfId="0" applyNumberFormat="1" applyFont="1" applyFill="1" applyBorder="1" applyAlignment="1">
      <alignment horizontal="center" vertical="top" wrapText="1"/>
    </xf>
    <xf numFmtId="49" fontId="51" fillId="0" borderId="21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/>
    </xf>
    <xf numFmtId="0" fontId="51" fillId="0" borderId="61" xfId="0" applyFont="1" applyFill="1" applyBorder="1" applyAlignment="1">
      <alignment horizontal="center" vertical="center"/>
    </xf>
    <xf numFmtId="3" fontId="51" fillId="0" borderId="85" xfId="0" applyNumberFormat="1" applyFont="1" applyFill="1" applyBorder="1" applyAlignment="1">
      <alignment horizontal="center" vertical="center"/>
    </xf>
    <xf numFmtId="3" fontId="51" fillId="0" borderId="23" xfId="0" applyNumberFormat="1" applyFont="1" applyFill="1" applyBorder="1" applyAlignment="1">
      <alignment horizontal="center" vertical="center"/>
    </xf>
    <xf numFmtId="3" fontId="51" fillId="0" borderId="86" xfId="0" applyNumberFormat="1" applyFont="1" applyFill="1" applyBorder="1" applyAlignment="1">
      <alignment horizontal="center" vertical="center"/>
    </xf>
    <xf numFmtId="3" fontId="51" fillId="0" borderId="62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21" xfId="0" applyNumberFormat="1" applyFont="1" applyFill="1" applyBorder="1" applyAlignment="1">
      <alignment horizontal="center" vertical="center"/>
    </xf>
    <xf numFmtId="3" fontId="51" fillId="0" borderId="24" xfId="0" applyNumberFormat="1" applyFont="1" applyFill="1" applyBorder="1" applyAlignment="1">
      <alignment horizontal="center" vertical="center"/>
    </xf>
    <xf numFmtId="3" fontId="51" fillId="0" borderId="87" xfId="0" applyNumberFormat="1" applyFont="1" applyFill="1" applyBorder="1" applyAlignment="1">
      <alignment horizontal="center" vertical="center"/>
    </xf>
    <xf numFmtId="0" fontId="61" fillId="33" borderId="16" xfId="0" applyFont="1" applyFill="1" applyBorder="1" applyAlignment="1">
      <alignment horizontal="center" vertical="center" wrapText="1"/>
    </xf>
    <xf numFmtId="0" fontId="60" fillId="0" borderId="0" xfId="0" applyFont="1"/>
    <xf numFmtId="0" fontId="61" fillId="33" borderId="9" xfId="0" applyFont="1" applyFill="1" applyBorder="1" applyAlignment="1">
      <alignment horizontal="center" vertical="center" wrapText="1"/>
    </xf>
    <xf numFmtId="0" fontId="55" fillId="0" borderId="9" xfId="0" applyFont="1" applyFill="1" applyBorder="1"/>
    <xf numFmtId="0" fontId="51" fillId="0" borderId="9" xfId="0" applyFont="1" applyFill="1" applyBorder="1"/>
    <xf numFmtId="0" fontId="56" fillId="0" borderId="9" xfId="0" applyFont="1" applyFill="1" applyBorder="1" applyAlignment="1">
      <alignment horizontal="left"/>
    </xf>
    <xf numFmtId="0" fontId="53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0" fillId="0" borderId="9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0" fillId="0" borderId="9" xfId="0" applyFont="1" applyBorder="1"/>
    <xf numFmtId="9" fontId="55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0" fillId="0" borderId="9" xfId="0" applyFont="1" applyFill="1" applyBorder="1"/>
    <xf numFmtId="0" fontId="55" fillId="0" borderId="9" xfId="0" applyFont="1" applyFill="1" applyBorder="1" applyAlignment="1"/>
    <xf numFmtId="3" fontId="63" fillId="0" borderId="41" xfId="0" applyNumberFormat="1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1" fillId="33" borderId="0" xfId="0" applyFont="1" applyFill="1" applyBorder="1" applyAlignment="1">
      <alignment horizontal="center" vertical="center" wrapText="1"/>
    </xf>
    <xf numFmtId="3" fontId="51" fillId="0" borderId="15" xfId="0" applyNumberFormat="1" applyFont="1" applyFill="1" applyBorder="1" applyAlignment="1">
      <alignment vertical="center" wrapText="1"/>
    </xf>
    <xf numFmtId="3" fontId="51" fillId="0" borderId="41" xfId="0" applyNumberFormat="1" applyFont="1" applyFill="1" applyBorder="1" applyAlignment="1">
      <alignment vertical="center" wrapText="1"/>
    </xf>
    <xf numFmtId="0" fontId="51" fillId="0" borderId="9" xfId="0" applyFont="1" applyFill="1" applyBorder="1" applyAlignment="1"/>
    <xf numFmtId="0" fontId="51" fillId="0" borderId="16" xfId="0" applyFont="1" applyFill="1" applyBorder="1" applyAlignment="1">
      <alignment vertical="center" wrapText="1"/>
    </xf>
    <xf numFmtId="0" fontId="51" fillId="0" borderId="58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60" fillId="0" borderId="37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64" fillId="0" borderId="0" xfId="0" applyFont="1" applyFill="1" applyAlignment="1">
      <alignment horizontal="center"/>
    </xf>
    <xf numFmtId="0" fontId="64" fillId="0" borderId="25" xfId="0" applyFont="1" applyFill="1" applyBorder="1" applyAlignment="1">
      <alignment horizontal="center"/>
    </xf>
    <xf numFmtId="0" fontId="65" fillId="0" borderId="18" xfId="0" applyFont="1" applyFill="1" applyBorder="1" applyAlignment="1"/>
    <xf numFmtId="0" fontId="64" fillId="0" borderId="18" xfId="0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0" fontId="65" fillId="0" borderId="29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5" fillId="0" borderId="58" xfId="0" applyFont="1" applyFill="1" applyBorder="1" applyAlignment="1"/>
    <xf numFmtId="0" fontId="65" fillId="0" borderId="39" xfId="0" applyFont="1" applyFill="1" applyBorder="1" applyAlignment="1"/>
    <xf numFmtId="0" fontId="64" fillId="0" borderId="9" xfId="0" applyFont="1" applyFill="1" applyBorder="1" applyAlignment="1">
      <alignment horizontal="center"/>
    </xf>
    <xf numFmtId="49" fontId="65" fillId="0" borderId="28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49" fontId="64" fillId="0" borderId="23" xfId="0" applyNumberFormat="1" applyFont="1" applyFill="1" applyBorder="1" applyAlignment="1">
      <alignment horizontal="center" vertical="center"/>
    </xf>
    <xf numFmtId="49" fontId="64" fillId="0" borderId="24" xfId="0" applyNumberFormat="1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left"/>
    </xf>
    <xf numFmtId="165" fontId="65" fillId="33" borderId="9" xfId="0" applyNumberFormat="1" applyFont="1" applyFill="1" applyBorder="1" applyAlignment="1">
      <alignment horizontal="center"/>
    </xf>
    <xf numFmtId="165" fontId="65" fillId="0" borderId="28" xfId="0" applyNumberFormat="1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165" fontId="66" fillId="0" borderId="9" xfId="0" applyNumberFormat="1" applyFont="1" applyFill="1" applyBorder="1" applyAlignment="1">
      <alignment horizontal="center"/>
    </xf>
    <xf numFmtId="165" fontId="64" fillId="0" borderId="28" xfId="0" applyNumberFormat="1" applyFont="1" applyFill="1" applyBorder="1" applyAlignment="1">
      <alignment horizontal="center"/>
    </xf>
    <xf numFmtId="165" fontId="65" fillId="0" borderId="9" xfId="0" applyNumberFormat="1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wrapText="1"/>
    </xf>
    <xf numFmtId="165" fontId="66" fillId="0" borderId="28" xfId="0" applyNumberFormat="1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165" fontId="64" fillId="0" borderId="9" xfId="0" applyNumberFormat="1" applyFont="1" applyFill="1" applyBorder="1" applyAlignment="1">
      <alignment horizontal="center"/>
    </xf>
    <xf numFmtId="0" fontId="67" fillId="0" borderId="35" xfId="0" applyFont="1" applyFill="1" applyBorder="1" applyAlignment="1">
      <alignment horizontal="center"/>
    </xf>
    <xf numFmtId="165" fontId="68" fillId="33" borderId="32" xfId="0" applyNumberFormat="1" applyFont="1" applyFill="1" applyBorder="1" applyAlignment="1">
      <alignment horizontal="center" vertical="top" wrapText="1"/>
    </xf>
    <xf numFmtId="165" fontId="67" fillId="0" borderId="28" xfId="0" applyNumberFormat="1" applyFont="1" applyFill="1" applyBorder="1" applyAlignment="1">
      <alignment horizontal="center"/>
    </xf>
    <xf numFmtId="0" fontId="64" fillId="0" borderId="37" xfId="0" applyFont="1" applyBorder="1" applyAlignment="1">
      <alignment horizontal="center"/>
    </xf>
    <xf numFmtId="0" fontId="64" fillId="0" borderId="59" xfId="0" applyFont="1" applyBorder="1" applyAlignment="1">
      <alignment horizontal="center"/>
    </xf>
    <xf numFmtId="0" fontId="67" fillId="0" borderId="81" xfId="0" applyFont="1" applyFill="1" applyBorder="1" applyAlignment="1">
      <alignment horizontal="center"/>
    </xf>
    <xf numFmtId="165" fontId="68" fillId="33" borderId="38" xfId="0" applyNumberFormat="1" applyFont="1" applyFill="1" applyBorder="1" applyAlignment="1">
      <alignment horizontal="center" vertical="top" wrapText="1"/>
    </xf>
    <xf numFmtId="165" fontId="64" fillId="0" borderId="3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wrapText="1"/>
    </xf>
    <xf numFmtId="165" fontId="64" fillId="0" borderId="0" xfId="0" applyNumberFormat="1" applyFont="1" applyFill="1" applyBorder="1" applyAlignment="1">
      <alignment horizontal="center"/>
    </xf>
    <xf numFmtId="164" fontId="64" fillId="0" borderId="0" xfId="136" applyFont="1" applyFill="1" applyBorder="1" applyAlignment="1">
      <alignment horizont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/>
    <xf numFmtId="0" fontId="64" fillId="0" borderId="9" xfId="0" applyFont="1" applyFill="1" applyBorder="1"/>
    <xf numFmtId="0" fontId="65" fillId="0" borderId="9" xfId="0" applyFont="1" applyFill="1" applyBorder="1"/>
    <xf numFmtId="3" fontId="63" fillId="0" borderId="15" xfId="0" applyNumberFormat="1" applyFont="1" applyFill="1" applyBorder="1" applyAlignment="1">
      <alignment horizontal="center" vertical="center"/>
    </xf>
    <xf numFmtId="3" fontId="63" fillId="0" borderId="9" xfId="0" applyNumberFormat="1" applyFont="1" applyFill="1" applyBorder="1" applyAlignment="1">
      <alignment horizontal="center" vertical="center"/>
    </xf>
    <xf numFmtId="3" fontId="63" fillId="0" borderId="28" xfId="0" applyNumberFormat="1" applyFont="1" applyFill="1" applyBorder="1" applyAlignment="1">
      <alignment horizontal="center" vertical="center"/>
    </xf>
    <xf numFmtId="3" fontId="63" fillId="0" borderId="39" xfId="0" applyNumberFormat="1" applyFont="1" applyFill="1" applyBorder="1" applyAlignment="1">
      <alignment horizontal="center" vertical="center"/>
    </xf>
    <xf numFmtId="3" fontId="63" fillId="0" borderId="56" xfId="0" applyNumberFormat="1" applyFont="1" applyFill="1" applyBorder="1" applyAlignment="1">
      <alignment horizontal="center" vertical="center"/>
    </xf>
    <xf numFmtId="3" fontId="63" fillId="0" borderId="21" xfId="0" applyNumberFormat="1" applyFont="1" applyFill="1" applyBorder="1" applyAlignment="1">
      <alignment horizontal="center" vertical="center"/>
    </xf>
    <xf numFmtId="0" fontId="69" fillId="0" borderId="35" xfId="0" applyFont="1" applyFill="1" applyBorder="1" applyAlignment="1">
      <alignment horizontal="center"/>
    </xf>
    <xf numFmtId="0" fontId="69" fillId="0" borderId="81" xfId="0" applyFont="1" applyFill="1" applyBorder="1" applyAlignment="1">
      <alignment horizontal="center"/>
    </xf>
    <xf numFmtId="165" fontId="60" fillId="33" borderId="32" xfId="0" applyNumberFormat="1" applyFont="1" applyFill="1" applyBorder="1" applyAlignment="1">
      <alignment horizontal="center" vertical="top" wrapText="1"/>
    </xf>
    <xf numFmtId="0" fontId="49" fillId="0" borderId="0" xfId="0" applyFont="1" applyFill="1" applyBorder="1" applyAlignment="1"/>
    <xf numFmtId="0" fontId="50" fillId="0" borderId="25" xfId="0" applyFont="1" applyFill="1" applyBorder="1" applyAlignment="1">
      <alignment horizontal="center"/>
    </xf>
    <xf numFmtId="0" fontId="50" fillId="0" borderId="18" xfId="0" applyFont="1" applyFill="1" applyBorder="1" applyAlignment="1">
      <alignment horizontal="center"/>
    </xf>
    <xf numFmtId="0" fontId="49" fillId="0" borderId="26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/>
    </xf>
    <xf numFmtId="0" fontId="50" fillId="0" borderId="15" xfId="0" applyFont="1" applyFill="1" applyBorder="1" applyAlignment="1">
      <alignment horizontal="center"/>
    </xf>
    <xf numFmtId="0" fontId="49" fillId="0" borderId="58" xfId="0" applyFont="1" applyFill="1" applyBorder="1" applyAlignment="1"/>
    <xf numFmtId="0" fontId="49" fillId="0" borderId="39" xfId="0" applyFont="1" applyFill="1" applyBorder="1" applyAlignment="1"/>
    <xf numFmtId="49" fontId="49" fillId="0" borderId="28" xfId="0" applyNumberFormat="1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left"/>
    </xf>
    <xf numFmtId="165" fontId="6" fillId="33" borderId="9" xfId="0" applyNumberFormat="1" applyFont="1" applyFill="1" applyBorder="1" applyAlignment="1">
      <alignment horizontal="center"/>
    </xf>
    <xf numFmtId="165" fontId="59" fillId="33" borderId="9" xfId="0" applyNumberFormat="1" applyFont="1" applyFill="1" applyBorder="1" applyAlignment="1">
      <alignment horizontal="center"/>
    </xf>
    <xf numFmtId="165" fontId="49" fillId="0" borderId="28" xfId="0" applyNumberFormat="1" applyFont="1" applyFill="1" applyBorder="1" applyAlignment="1">
      <alignment horizontal="center"/>
    </xf>
    <xf numFmtId="0" fontId="70" fillId="0" borderId="15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/>
    </xf>
    <xf numFmtId="165" fontId="70" fillId="0" borderId="9" xfId="0" applyNumberFormat="1" applyFont="1" applyFill="1" applyBorder="1" applyAlignment="1">
      <alignment horizontal="center"/>
    </xf>
    <xf numFmtId="165" fontId="50" fillId="0" borderId="28" xfId="0" applyNumberFormat="1" applyFont="1" applyFill="1" applyBorder="1" applyAlignment="1">
      <alignment horizontal="center"/>
    </xf>
    <xf numFmtId="165" fontId="49" fillId="0" borderId="9" xfId="0" applyNumberFormat="1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wrapText="1"/>
    </xf>
    <xf numFmtId="165" fontId="71" fillId="0" borderId="28" xfId="0" applyNumberFormat="1" applyFont="1" applyFill="1" applyBorder="1" applyAlignment="1">
      <alignment horizontal="center"/>
    </xf>
    <xf numFmtId="165" fontId="50" fillId="0" borderId="9" xfId="0" applyNumberFormat="1" applyFont="1" applyFill="1" applyBorder="1" applyAlignment="1">
      <alignment horizontal="center"/>
    </xf>
    <xf numFmtId="165" fontId="50" fillId="0" borderId="30" xfId="0" applyNumberFormat="1" applyFont="1" applyFill="1" applyBorder="1" applyAlignment="1">
      <alignment horizontal="center"/>
    </xf>
    <xf numFmtId="164" fontId="50" fillId="0" borderId="0" xfId="136" applyFont="1" applyFill="1" applyBorder="1" applyAlignment="1">
      <alignment horizontal="center"/>
    </xf>
    <xf numFmtId="165" fontId="72" fillId="33" borderId="32" xfId="0" applyNumberFormat="1" applyFont="1" applyFill="1" applyBorder="1" applyAlignment="1">
      <alignment horizontal="center" vertical="top" wrapText="1"/>
    </xf>
    <xf numFmtId="0" fontId="50" fillId="0" borderId="16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0" fillId="0" borderId="58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37" xfId="0" applyFont="1" applyFill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60" fillId="33" borderId="16" xfId="0" applyFont="1" applyFill="1" applyBorder="1" applyAlignment="1">
      <alignment horizontal="left"/>
    </xf>
    <xf numFmtId="0" fontId="60" fillId="33" borderId="58" xfId="0" applyFont="1" applyFill="1" applyBorder="1" applyAlignment="1">
      <alignment horizontal="left"/>
    </xf>
    <xf numFmtId="0" fontId="60" fillId="33" borderId="39" xfId="0" applyFont="1" applyFill="1" applyBorder="1" applyAlignment="1">
      <alignment horizontal="left"/>
    </xf>
    <xf numFmtId="0" fontId="50" fillId="0" borderId="59" xfId="0" applyFont="1" applyFill="1" applyBorder="1" applyAlignment="1">
      <alignment horizont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55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48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/>
    </xf>
    <xf numFmtId="0" fontId="64" fillId="0" borderId="60" xfId="0" applyFont="1" applyFill="1" applyBorder="1" applyAlignment="1">
      <alignment horizontal="center" vertical="center"/>
    </xf>
    <xf numFmtId="0" fontId="64" fillId="0" borderId="44" xfId="0" applyFont="1" applyFill="1" applyBorder="1" applyAlignment="1">
      <alignment horizontal="center" vertical="center"/>
    </xf>
    <xf numFmtId="0" fontId="64" fillId="0" borderId="37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64" fillId="0" borderId="65" xfId="0" applyFont="1" applyFill="1" applyBorder="1" applyAlignment="1">
      <alignment horizontal="center" vertical="center"/>
    </xf>
    <xf numFmtId="0" fontId="64" fillId="0" borderId="50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/>
    </xf>
    <xf numFmtId="0" fontId="64" fillId="0" borderId="39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58" xfId="0" applyFont="1" applyFill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64" fillId="0" borderId="22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0" borderId="48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/>
    </xf>
    <xf numFmtId="0" fontId="64" fillId="0" borderId="55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43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/>
    </xf>
    <xf numFmtId="0" fontId="49" fillId="0" borderId="58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50" fillId="0" borderId="23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65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1" fillId="0" borderId="72" xfId="0" applyFont="1" applyFill="1" applyBorder="1" applyAlignment="1">
      <alignment horizontal="center"/>
    </xf>
    <xf numFmtId="0" fontId="51" fillId="0" borderId="59" xfId="0" applyFont="1" applyFill="1" applyBorder="1" applyAlignment="1">
      <alignment horizontal="center"/>
    </xf>
    <xf numFmtId="0" fontId="51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1" fillId="0" borderId="4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51" fillId="0" borderId="46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7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71" xfId="0" applyFont="1" applyFill="1" applyBorder="1" applyAlignment="1">
      <alignment horizontal="center" vertical="center" wrapText="1"/>
    </xf>
    <xf numFmtId="0" fontId="51" fillId="0" borderId="54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73" fillId="0" borderId="16" xfId="0" applyFont="1" applyFill="1" applyBorder="1" applyAlignment="1">
      <alignment horizontal="center"/>
    </xf>
    <xf numFmtId="0" fontId="73" fillId="0" borderId="39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/>
    </xf>
    <xf numFmtId="0" fontId="55" fillId="0" borderId="16" xfId="0" applyFont="1" applyFill="1" applyBorder="1" applyAlignment="1">
      <alignment horizontal="center"/>
    </xf>
    <xf numFmtId="0" fontId="55" fillId="0" borderId="39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  <xf numFmtId="0" fontId="51" fillId="0" borderId="50" xfId="0" applyFont="1" applyFill="1" applyBorder="1" applyAlignment="1">
      <alignment horizontal="center"/>
    </xf>
    <xf numFmtId="165" fontId="74" fillId="0" borderId="23" xfId="0" applyNumberFormat="1" applyFont="1" applyFill="1" applyBorder="1" applyAlignment="1">
      <alignment horizontal="center"/>
    </xf>
    <xf numFmtId="165" fontId="69" fillId="33" borderId="23" xfId="0" applyNumberFormat="1" applyFont="1" applyFill="1" applyBorder="1" applyAlignment="1">
      <alignment horizontal="center"/>
    </xf>
    <xf numFmtId="165" fontId="75" fillId="0" borderId="32" xfId="0" applyNumberFormat="1" applyFont="1" applyFill="1" applyBorder="1" applyAlignment="1">
      <alignment horizontal="center" vertical="top" wrapText="1"/>
    </xf>
    <xf numFmtId="165" fontId="74" fillId="0" borderId="34" xfId="0" applyNumberFormat="1" applyFont="1" applyFill="1" applyBorder="1" applyAlignment="1">
      <alignment horizontal="center"/>
    </xf>
    <xf numFmtId="3" fontId="63" fillId="0" borderId="53" xfId="0" applyNumberFormat="1" applyFont="1" applyFill="1" applyBorder="1" applyAlignment="1">
      <alignment horizontal="center" vertical="center"/>
    </xf>
  </cellXfs>
  <cellStyles count="137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Table" xfId="85"/>
    <cellStyle name="Note" xfId="86" builtinId="10" customBuiltin="1"/>
    <cellStyle name="Output" xfId="87" builtinId="21" customBuiltin="1"/>
    <cellStyle name="Output Amounts" xfId="88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FN" xfId="111"/>
    <cellStyle name="WebFN1" xfId="112"/>
    <cellStyle name="WebFN2" xfId="113"/>
    <cellStyle name="WebFN3" xfId="114"/>
    <cellStyle name="WebFN4" xfId="115"/>
    <cellStyle name="WebHR" xfId="116"/>
    <cellStyle name="WebIndent1" xfId="117"/>
    <cellStyle name="WebIndent1wFN3" xfId="118"/>
    <cellStyle name="WebIndent2" xfId="119"/>
    <cellStyle name="WebNoBR" xfId="120"/>
    <cellStyle name="Záhlaví 1" xfId="121"/>
    <cellStyle name="Záhlaví 2" xfId="122"/>
    <cellStyle name="zero" xfId="123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fe%20Ollga/Desktop/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8"/>
  <sheetViews>
    <sheetView tabSelected="1" topLeftCell="A49" zoomScale="118" zoomScaleNormal="118" workbookViewId="0">
      <selection activeCell="B62" sqref="B62"/>
    </sheetView>
  </sheetViews>
  <sheetFormatPr defaultRowHeight="15"/>
  <cols>
    <col min="1" max="1" width="15.28515625" style="1" customWidth="1"/>
    <col min="2" max="2" width="31.7109375" style="1" customWidth="1"/>
    <col min="3" max="3" width="30.5703125" style="1" customWidth="1"/>
    <col min="4" max="4" width="17.140625" style="14" customWidth="1"/>
    <col min="5" max="5" width="15.140625" style="14" customWidth="1"/>
    <col min="6" max="6" width="13.42578125" style="14" customWidth="1"/>
    <col min="7" max="7" width="17.28515625" style="14" customWidth="1"/>
    <col min="8" max="8" width="18.28515625" style="14" customWidth="1"/>
    <col min="9" max="9" width="15" style="14" customWidth="1"/>
    <col min="10" max="16384" width="9.140625" style="1"/>
  </cols>
  <sheetData>
    <row r="1" spans="1:9" s="92" customFormat="1">
      <c r="A1" s="91" t="s">
        <v>75</v>
      </c>
      <c r="D1" s="93"/>
      <c r="E1" s="93"/>
      <c r="F1" s="93"/>
      <c r="G1" s="93"/>
      <c r="H1" s="93"/>
      <c r="I1" s="93"/>
    </row>
    <row r="2" spans="1:9" ht="15.75">
      <c r="A2" s="23"/>
      <c r="B2" s="112"/>
      <c r="C2" s="1" t="s">
        <v>138</v>
      </c>
      <c r="D2" s="14" t="s">
        <v>178</v>
      </c>
    </row>
    <row r="3" spans="1:9" ht="15.75" thickBot="1">
      <c r="I3" s="94" t="s">
        <v>93</v>
      </c>
    </row>
    <row r="4" spans="1:9">
      <c r="A4" s="2"/>
      <c r="B4" s="3"/>
      <c r="C4" s="3"/>
      <c r="D4" s="4"/>
      <c r="E4" s="4"/>
      <c r="F4" s="4"/>
      <c r="G4" s="4"/>
      <c r="H4" s="4"/>
      <c r="I4" s="5"/>
    </row>
    <row r="5" spans="1:9" ht="15.75">
      <c r="A5" s="6" t="s">
        <v>25</v>
      </c>
      <c r="B5" s="266" t="s">
        <v>120</v>
      </c>
      <c r="C5" s="267"/>
      <c r="D5" s="267"/>
      <c r="E5" s="267"/>
      <c r="F5" s="268"/>
      <c r="G5" s="7" t="s">
        <v>26</v>
      </c>
      <c r="H5" s="261">
        <v>89</v>
      </c>
      <c r="I5" s="263"/>
    </row>
    <row r="6" spans="1:9">
      <c r="A6" s="8"/>
      <c r="B6" s="9"/>
      <c r="C6" s="9"/>
      <c r="D6" s="16"/>
      <c r="E6" s="16"/>
      <c r="F6" s="16"/>
      <c r="G6" s="16"/>
      <c r="H6" s="10"/>
      <c r="I6" s="11"/>
    </row>
    <row r="7" spans="1:9">
      <c r="A7" s="272" t="s">
        <v>27</v>
      </c>
      <c r="B7" s="273"/>
      <c r="C7" s="261" t="s">
        <v>117</v>
      </c>
      <c r="D7" s="262"/>
      <c r="E7" s="262"/>
      <c r="F7" s="262"/>
      <c r="G7" s="262"/>
      <c r="H7" s="262"/>
      <c r="I7" s="263"/>
    </row>
    <row r="8" spans="1:9">
      <c r="A8" s="274"/>
      <c r="B8" s="275"/>
      <c r="C8" s="95" t="s">
        <v>3</v>
      </c>
      <c r="D8" s="95" t="s">
        <v>4</v>
      </c>
      <c r="E8" s="95" t="s">
        <v>5</v>
      </c>
      <c r="F8" s="95" t="s">
        <v>6</v>
      </c>
      <c r="G8" s="95" t="s">
        <v>34</v>
      </c>
      <c r="H8" s="95" t="s">
        <v>73</v>
      </c>
      <c r="I8" s="96" t="s">
        <v>74</v>
      </c>
    </row>
    <row r="9" spans="1:9" ht="18.75" customHeight="1">
      <c r="A9" s="276"/>
      <c r="B9" s="277"/>
      <c r="C9" s="105" t="s">
        <v>7</v>
      </c>
      <c r="D9" s="105" t="s">
        <v>28</v>
      </c>
      <c r="E9" s="107" t="s">
        <v>49</v>
      </c>
      <c r="F9" s="107" t="s">
        <v>49</v>
      </c>
      <c r="G9" s="278" t="s">
        <v>49</v>
      </c>
      <c r="H9" s="279"/>
      <c r="I9" s="270" t="s">
        <v>8</v>
      </c>
    </row>
    <row r="10" spans="1:9" ht="75" customHeight="1">
      <c r="A10" s="12" t="s">
        <v>2</v>
      </c>
      <c r="B10" s="13" t="s">
        <v>50</v>
      </c>
      <c r="C10" s="147" t="s">
        <v>157</v>
      </c>
      <c r="D10" s="147">
        <v>2020</v>
      </c>
      <c r="E10" s="147" t="s">
        <v>158</v>
      </c>
      <c r="F10" s="147" t="s">
        <v>159</v>
      </c>
      <c r="G10" s="147" t="s">
        <v>160</v>
      </c>
      <c r="H10" s="164" t="s">
        <v>179</v>
      </c>
      <c r="I10" s="271"/>
    </row>
    <row r="11" spans="1:9" ht="15.75">
      <c r="A11" s="24" t="s">
        <v>85</v>
      </c>
      <c r="B11" s="66" t="s">
        <v>86</v>
      </c>
      <c r="C11" s="113">
        <v>83435</v>
      </c>
      <c r="D11" s="113">
        <v>69626</v>
      </c>
      <c r="E11" s="25">
        <v>69626</v>
      </c>
      <c r="F11" s="25">
        <v>66626</v>
      </c>
      <c r="G11" s="113">
        <v>66626</v>
      </c>
      <c r="H11" s="113">
        <v>43701</v>
      </c>
      <c r="I11" s="26">
        <f>H11-G11</f>
        <v>-22925</v>
      </c>
    </row>
    <row r="12" spans="1:9">
      <c r="A12" s="24" t="s">
        <v>187</v>
      </c>
      <c r="B12" s="254" t="s">
        <v>186</v>
      </c>
      <c r="C12" s="389">
        <v>60</v>
      </c>
      <c r="D12" s="25"/>
      <c r="E12" s="25">
        <v>200</v>
      </c>
      <c r="F12" s="25">
        <v>200</v>
      </c>
      <c r="G12" s="25">
        <v>200</v>
      </c>
      <c r="H12" s="25">
        <v>30</v>
      </c>
      <c r="I12" s="26">
        <f>H12-G12</f>
        <v>-170</v>
      </c>
    </row>
    <row r="13" spans="1:9">
      <c r="A13" s="24"/>
      <c r="B13" s="66"/>
      <c r="C13" s="25"/>
      <c r="D13" s="25"/>
      <c r="E13" s="25"/>
      <c r="F13" s="25"/>
      <c r="G13" s="25"/>
      <c r="H13" s="25"/>
      <c r="I13" s="26"/>
    </row>
    <row r="14" spans="1:9">
      <c r="A14" s="24"/>
      <c r="B14" s="66"/>
      <c r="C14" s="25"/>
      <c r="D14" s="25"/>
      <c r="E14" s="25"/>
      <c r="F14" s="25"/>
      <c r="G14" s="25"/>
      <c r="H14" s="25"/>
      <c r="I14" s="26"/>
    </row>
    <row r="15" spans="1:9">
      <c r="A15" s="24"/>
      <c r="B15" s="66"/>
      <c r="C15" s="25"/>
      <c r="D15" s="25"/>
      <c r="E15" s="25"/>
      <c r="F15" s="25"/>
      <c r="G15" s="25"/>
      <c r="H15" s="25"/>
      <c r="I15" s="26"/>
    </row>
    <row r="16" spans="1:9" ht="15.75" thickBot="1">
      <c r="A16" s="24"/>
      <c r="B16" s="66"/>
      <c r="C16" s="25"/>
      <c r="D16" s="25"/>
      <c r="E16" s="25"/>
      <c r="F16" s="25"/>
      <c r="G16" s="25"/>
      <c r="H16" s="25"/>
      <c r="I16" s="26"/>
    </row>
    <row r="17" spans="1:9" ht="14.25" customHeight="1" thickBot="1">
      <c r="A17" s="264" t="s">
        <v>116</v>
      </c>
      <c r="B17" s="269"/>
      <c r="C17" s="27">
        <f t="shared" ref="C17:I17" si="0">SUM(C11:C16)</f>
        <v>83495</v>
      </c>
      <c r="D17" s="27">
        <f t="shared" si="0"/>
        <v>69626</v>
      </c>
      <c r="E17" s="27">
        <f t="shared" si="0"/>
        <v>69826</v>
      </c>
      <c r="F17" s="27">
        <f t="shared" si="0"/>
        <v>66826</v>
      </c>
      <c r="G17" s="27">
        <f t="shared" si="0"/>
        <v>66826</v>
      </c>
      <c r="H17" s="27">
        <f t="shared" si="0"/>
        <v>43731</v>
      </c>
      <c r="I17" s="28">
        <f t="shared" si="0"/>
        <v>-23095</v>
      </c>
    </row>
    <row r="18" spans="1:9" ht="15" customHeight="1" thickBot="1">
      <c r="A18" s="259" t="s">
        <v>122</v>
      </c>
      <c r="B18" s="260"/>
      <c r="C18" s="253">
        <v>25193</v>
      </c>
      <c r="D18" s="225">
        <v>7919</v>
      </c>
      <c r="E18" s="225">
        <v>7919</v>
      </c>
      <c r="F18" s="225">
        <v>5851</v>
      </c>
      <c r="G18" s="225">
        <v>13770</v>
      </c>
      <c r="H18" s="253">
        <v>1293</v>
      </c>
      <c r="I18" s="115">
        <f>H18-G18</f>
        <v>-12477</v>
      </c>
    </row>
    <row r="19" spans="1:9" ht="15" customHeight="1" thickBot="1">
      <c r="A19" s="116"/>
      <c r="B19" s="117" t="s">
        <v>123</v>
      </c>
      <c r="C19" s="118">
        <v>0</v>
      </c>
      <c r="D19" s="118">
        <v>27045</v>
      </c>
      <c r="E19" s="118">
        <v>27045</v>
      </c>
      <c r="F19" s="118"/>
      <c r="G19" s="226">
        <v>27045</v>
      </c>
      <c r="H19" s="119">
        <v>0</v>
      </c>
      <c r="I19" s="115">
        <f>H19-G19</f>
        <v>-27045</v>
      </c>
    </row>
    <row r="20" spans="1:9" ht="15.75" thickBot="1">
      <c r="A20" s="264" t="s">
        <v>53</v>
      </c>
      <c r="B20" s="265"/>
      <c r="C20" s="97">
        <f t="shared" ref="C20:F20" si="1">C17+C18</f>
        <v>108688</v>
      </c>
      <c r="D20" s="97">
        <f t="shared" si="1"/>
        <v>77545</v>
      </c>
      <c r="E20" s="97">
        <f t="shared" si="1"/>
        <v>77745</v>
      </c>
      <c r="F20" s="97">
        <f t="shared" si="1"/>
        <v>72677</v>
      </c>
      <c r="G20" s="97">
        <f>G17+G18+G19</f>
        <v>107641</v>
      </c>
      <c r="H20" s="97">
        <f>H17+H18+H19</f>
        <v>45024</v>
      </c>
      <c r="I20" s="110">
        <f>SUM(I17:I19)</f>
        <v>-62617</v>
      </c>
    </row>
    <row r="23" spans="1:9">
      <c r="B23" s="10"/>
      <c r="C23" s="19"/>
      <c r="D23" s="19"/>
      <c r="E23" s="20"/>
      <c r="F23" s="20"/>
      <c r="G23" s="20"/>
      <c r="H23" s="20"/>
    </row>
    <row r="24" spans="1:9" ht="17.25" customHeight="1">
      <c r="A24" s="29"/>
      <c r="B24" s="16"/>
      <c r="D24" s="1"/>
    </row>
    <row r="25" spans="1:9" ht="17.25" customHeight="1">
      <c r="A25" s="29"/>
      <c r="B25" s="256" t="s">
        <v>22</v>
      </c>
      <c r="C25" s="21" t="s">
        <v>124</v>
      </c>
      <c r="D25" s="256" t="s">
        <v>87</v>
      </c>
      <c r="E25" s="256"/>
      <c r="F25" s="163" t="s">
        <v>9</v>
      </c>
      <c r="G25" s="257" t="s">
        <v>121</v>
      </c>
      <c r="H25" s="257"/>
    </row>
    <row r="26" spans="1:9" ht="17.25" customHeight="1">
      <c r="A26" s="29"/>
      <c r="B26" s="256"/>
      <c r="C26" s="22" t="s">
        <v>23</v>
      </c>
      <c r="D26" s="256"/>
      <c r="E26" s="256"/>
      <c r="F26" s="163" t="s">
        <v>23</v>
      </c>
      <c r="G26" s="258"/>
      <c r="H26" s="258"/>
    </row>
    <row r="27" spans="1:9" ht="27" customHeight="1">
      <c r="B27" s="256"/>
      <c r="C27" s="22" t="s">
        <v>201</v>
      </c>
      <c r="D27" s="256"/>
      <c r="E27" s="256"/>
      <c r="F27" s="163" t="s">
        <v>24</v>
      </c>
      <c r="G27" s="258" t="s">
        <v>202</v>
      </c>
      <c r="H27" s="258"/>
    </row>
    <row r="32" spans="1:9">
      <c r="A32" s="91" t="s">
        <v>75</v>
      </c>
      <c r="B32" s="92"/>
      <c r="C32" s="92"/>
      <c r="D32" s="93"/>
      <c r="E32" s="93"/>
      <c r="F32" s="93"/>
      <c r="G32" s="93"/>
      <c r="H32" s="93"/>
      <c r="I32" s="93"/>
    </row>
    <row r="33" spans="1:9" ht="15.75">
      <c r="A33" s="23"/>
      <c r="B33" s="112" t="s">
        <v>204</v>
      </c>
      <c r="C33" s="1" t="s">
        <v>138</v>
      </c>
    </row>
    <row r="34" spans="1:9" ht="15.75" thickBot="1">
      <c r="I34" s="94" t="s">
        <v>93</v>
      </c>
    </row>
    <row r="35" spans="1:9">
      <c r="A35" s="2"/>
      <c r="B35" s="3"/>
      <c r="C35" s="3"/>
      <c r="D35" s="4"/>
      <c r="E35" s="4"/>
      <c r="F35" s="4"/>
      <c r="G35" s="4"/>
      <c r="H35" s="4"/>
      <c r="I35" s="5"/>
    </row>
    <row r="36" spans="1:9" ht="15.75">
      <c r="A36" s="6" t="s">
        <v>25</v>
      </c>
      <c r="B36" s="266" t="s">
        <v>120</v>
      </c>
      <c r="C36" s="267"/>
      <c r="D36" s="267"/>
      <c r="E36" s="267"/>
      <c r="F36" s="268"/>
      <c r="G36" s="167" t="s">
        <v>26</v>
      </c>
      <c r="H36" s="261">
        <v>89</v>
      </c>
      <c r="I36" s="263"/>
    </row>
    <row r="37" spans="1:9">
      <c r="A37" s="8"/>
      <c r="B37" s="9"/>
      <c r="C37" s="9"/>
      <c r="D37" s="16"/>
      <c r="E37" s="16"/>
      <c r="F37" s="16"/>
      <c r="G37" s="16"/>
      <c r="H37" s="10"/>
      <c r="I37" s="11"/>
    </row>
    <row r="38" spans="1:9">
      <c r="A38" s="272" t="s">
        <v>27</v>
      </c>
      <c r="B38" s="273"/>
      <c r="C38" s="261" t="s">
        <v>117</v>
      </c>
      <c r="D38" s="262"/>
      <c r="E38" s="262"/>
      <c r="F38" s="262"/>
      <c r="G38" s="262"/>
      <c r="H38" s="262"/>
      <c r="I38" s="263"/>
    </row>
    <row r="39" spans="1:9">
      <c r="A39" s="274"/>
      <c r="B39" s="275"/>
      <c r="C39" s="95" t="s">
        <v>3</v>
      </c>
      <c r="D39" s="95" t="s">
        <v>4</v>
      </c>
      <c r="E39" s="95" t="s">
        <v>5</v>
      </c>
      <c r="F39" s="95" t="s">
        <v>6</v>
      </c>
      <c r="G39" s="95" t="s">
        <v>34</v>
      </c>
      <c r="H39" s="95" t="s">
        <v>73</v>
      </c>
      <c r="I39" s="96" t="s">
        <v>74</v>
      </c>
    </row>
    <row r="40" spans="1:9">
      <c r="A40" s="276"/>
      <c r="B40" s="277"/>
      <c r="C40" s="105" t="s">
        <v>7</v>
      </c>
      <c r="D40" s="105" t="s">
        <v>28</v>
      </c>
      <c r="E40" s="107" t="s">
        <v>49</v>
      </c>
      <c r="F40" s="107" t="s">
        <v>49</v>
      </c>
      <c r="G40" s="278" t="s">
        <v>49</v>
      </c>
      <c r="H40" s="279"/>
      <c r="I40" s="270" t="s">
        <v>8</v>
      </c>
    </row>
    <row r="41" spans="1:9" ht="42.75">
      <c r="A41" s="12" t="s">
        <v>2</v>
      </c>
      <c r="B41" s="13" t="s">
        <v>50</v>
      </c>
      <c r="C41" s="164" t="s">
        <v>180</v>
      </c>
      <c r="D41" s="164" t="s">
        <v>181</v>
      </c>
      <c r="E41" s="164" t="s">
        <v>182</v>
      </c>
      <c r="F41" s="164" t="s">
        <v>183</v>
      </c>
      <c r="G41" s="164" t="s">
        <v>184</v>
      </c>
      <c r="H41" s="164" t="s">
        <v>185</v>
      </c>
      <c r="I41" s="271"/>
    </row>
    <row r="42" spans="1:9" ht="15.75">
      <c r="A42" s="24" t="s">
        <v>85</v>
      </c>
      <c r="B42" s="166" t="s">
        <v>86</v>
      </c>
      <c r="C42" s="390">
        <v>40580</v>
      </c>
      <c r="D42" s="113">
        <v>49200</v>
      </c>
      <c r="E42" s="25">
        <v>49200</v>
      </c>
      <c r="F42" s="25">
        <v>46200</v>
      </c>
      <c r="G42" s="113">
        <v>46200</v>
      </c>
      <c r="H42" s="113">
        <v>43701</v>
      </c>
      <c r="I42" s="26">
        <f>H42-G42</f>
        <v>-2499</v>
      </c>
    </row>
    <row r="43" spans="1:9">
      <c r="A43" s="24"/>
      <c r="B43" s="166" t="s">
        <v>186</v>
      </c>
      <c r="C43" s="389">
        <v>70</v>
      </c>
      <c r="D43" s="25">
        <v>200</v>
      </c>
      <c r="E43" s="25">
        <v>200</v>
      </c>
      <c r="F43" s="25">
        <v>200</v>
      </c>
      <c r="G43" s="25">
        <v>200</v>
      </c>
      <c r="H43" s="25">
        <v>30</v>
      </c>
      <c r="I43" s="26">
        <f>H43-G43</f>
        <v>-170</v>
      </c>
    </row>
    <row r="44" spans="1:9">
      <c r="A44" s="24"/>
      <c r="B44" s="166"/>
      <c r="C44" s="389"/>
      <c r="D44" s="25"/>
      <c r="E44" s="25"/>
      <c r="F44" s="25"/>
      <c r="G44" s="25"/>
      <c r="H44" s="25"/>
      <c r="I44" s="26"/>
    </row>
    <row r="45" spans="1:9">
      <c r="A45" s="24"/>
      <c r="B45" s="166"/>
      <c r="C45" s="389"/>
      <c r="D45" s="25"/>
      <c r="E45" s="25"/>
      <c r="F45" s="25"/>
      <c r="G45" s="25"/>
      <c r="H45" s="25"/>
      <c r="I45" s="26"/>
    </row>
    <row r="46" spans="1:9">
      <c r="A46" s="24"/>
      <c r="B46" s="166"/>
      <c r="C46" s="389"/>
      <c r="D46" s="25"/>
      <c r="E46" s="25"/>
      <c r="F46" s="25"/>
      <c r="G46" s="25"/>
      <c r="H46" s="25"/>
      <c r="I46" s="26"/>
    </row>
    <row r="47" spans="1:9" ht="15.75" thickBot="1">
      <c r="A47" s="24"/>
      <c r="B47" s="166"/>
      <c r="C47" s="389"/>
      <c r="D47" s="25"/>
      <c r="E47" s="25"/>
      <c r="F47" s="25"/>
      <c r="G47" s="25"/>
      <c r="H47" s="25"/>
      <c r="I47" s="26"/>
    </row>
    <row r="48" spans="1:9" ht="15.75" thickBot="1">
      <c r="A48" s="264" t="s">
        <v>116</v>
      </c>
      <c r="B48" s="269"/>
      <c r="C48" s="391">
        <f t="shared" ref="C48:I48" si="2">SUM(C42:C47)</f>
        <v>40650</v>
      </c>
      <c r="D48" s="27">
        <f t="shared" si="2"/>
        <v>49400</v>
      </c>
      <c r="E48" s="27">
        <f t="shared" si="2"/>
        <v>49400</v>
      </c>
      <c r="F48" s="27">
        <f t="shared" si="2"/>
        <v>46400</v>
      </c>
      <c r="G48" s="27">
        <f t="shared" si="2"/>
        <v>46400</v>
      </c>
      <c r="H48" s="27">
        <f t="shared" si="2"/>
        <v>43731</v>
      </c>
      <c r="I48" s="28">
        <f t="shared" si="2"/>
        <v>-2669</v>
      </c>
    </row>
    <row r="49" spans="1:9" ht="16.5" thickBot="1">
      <c r="A49" s="259" t="s">
        <v>122</v>
      </c>
      <c r="B49" s="260"/>
      <c r="C49" s="225">
        <v>1197</v>
      </c>
      <c r="D49" s="114">
        <v>7919</v>
      </c>
      <c r="E49" s="114">
        <v>7919</v>
      </c>
      <c r="F49" s="114">
        <v>7919</v>
      </c>
      <c r="G49" s="225">
        <v>7919</v>
      </c>
      <c r="H49" s="227">
        <v>1293</v>
      </c>
      <c r="I49" s="115">
        <f>H49-G49</f>
        <v>-6626</v>
      </c>
    </row>
    <row r="50" spans="1:9" ht="16.5" thickBot="1">
      <c r="A50" s="165"/>
      <c r="B50" s="117" t="s">
        <v>123</v>
      </c>
      <c r="C50" s="226"/>
      <c r="D50" s="118">
        <v>27045</v>
      </c>
      <c r="E50" s="118">
        <v>27045</v>
      </c>
      <c r="F50" s="118">
        <v>27045</v>
      </c>
      <c r="G50" s="226">
        <v>27045</v>
      </c>
      <c r="H50" s="119">
        <v>0</v>
      </c>
      <c r="I50" s="115">
        <f>H50-G50</f>
        <v>-27045</v>
      </c>
    </row>
    <row r="51" spans="1:9" ht="15.75" thickBot="1">
      <c r="A51" s="264" t="s">
        <v>53</v>
      </c>
      <c r="B51" s="265"/>
      <c r="C51" s="392">
        <v>41847</v>
      </c>
      <c r="D51" s="97">
        <f>D48+D49+D50</f>
        <v>84364</v>
      </c>
      <c r="E51" s="97">
        <f t="shared" ref="E51:I51" si="3">E48+E49+E50</f>
        <v>84364</v>
      </c>
      <c r="F51" s="97">
        <f t="shared" si="3"/>
        <v>81364</v>
      </c>
      <c r="G51" s="97">
        <f t="shared" si="3"/>
        <v>81364</v>
      </c>
      <c r="H51" s="97">
        <f t="shared" si="3"/>
        <v>45024</v>
      </c>
      <c r="I51" s="97">
        <f t="shared" si="3"/>
        <v>-36340</v>
      </c>
    </row>
    <row r="54" spans="1:9">
      <c r="B54" s="10"/>
      <c r="C54" s="19"/>
      <c r="D54" s="19"/>
      <c r="E54" s="20"/>
      <c r="F54" s="20"/>
      <c r="G54" s="20"/>
      <c r="H54" s="20"/>
    </row>
    <row r="55" spans="1:9">
      <c r="A55" s="29"/>
      <c r="B55" s="16"/>
      <c r="D55" s="1"/>
    </row>
    <row r="56" spans="1:9">
      <c r="A56" s="29"/>
      <c r="B56" s="256" t="s">
        <v>22</v>
      </c>
      <c r="C56" s="21" t="s">
        <v>124</v>
      </c>
      <c r="D56" s="256" t="s">
        <v>87</v>
      </c>
      <c r="E56" s="256"/>
      <c r="F56" s="255" t="s">
        <v>9</v>
      </c>
      <c r="G56" s="257" t="s">
        <v>121</v>
      </c>
      <c r="H56" s="257"/>
    </row>
    <row r="57" spans="1:9">
      <c r="A57" s="29"/>
      <c r="B57" s="256"/>
      <c r="C57" s="22" t="s">
        <v>23</v>
      </c>
      <c r="D57" s="256"/>
      <c r="E57" s="256"/>
      <c r="F57" s="255" t="s">
        <v>23</v>
      </c>
      <c r="G57" s="258"/>
      <c r="H57" s="258"/>
    </row>
    <row r="58" spans="1:9">
      <c r="B58" s="256"/>
      <c r="C58" s="22" t="s">
        <v>201</v>
      </c>
      <c r="D58" s="256"/>
      <c r="E58" s="256"/>
      <c r="F58" s="255" t="s">
        <v>24</v>
      </c>
      <c r="G58" s="258" t="s">
        <v>202</v>
      </c>
      <c r="H58" s="258"/>
    </row>
  </sheetData>
  <mergeCells count="28">
    <mergeCell ref="A48:B48"/>
    <mergeCell ref="A49:B49"/>
    <mergeCell ref="A51:B51"/>
    <mergeCell ref="B56:B58"/>
    <mergeCell ref="D56:E58"/>
    <mergeCell ref="G56:H56"/>
    <mergeCell ref="G57:H57"/>
    <mergeCell ref="G58:H58"/>
    <mergeCell ref="B36:F36"/>
    <mergeCell ref="H36:I36"/>
    <mergeCell ref="A38:B40"/>
    <mergeCell ref="C38:I38"/>
    <mergeCell ref="G40:H40"/>
    <mergeCell ref="I40:I41"/>
    <mergeCell ref="A18:B18"/>
    <mergeCell ref="C7:I7"/>
    <mergeCell ref="A20:B20"/>
    <mergeCell ref="B5:F5"/>
    <mergeCell ref="A17:B17"/>
    <mergeCell ref="I9:I10"/>
    <mergeCell ref="H5:I5"/>
    <mergeCell ref="A7:B9"/>
    <mergeCell ref="G9:H9"/>
    <mergeCell ref="B25:B27"/>
    <mergeCell ref="D25:E27"/>
    <mergeCell ref="G25:H25"/>
    <mergeCell ref="G26:H26"/>
    <mergeCell ref="G27:H27"/>
  </mergeCells>
  <phoneticPr fontId="3" type="noConversion"/>
  <printOptions horizontalCentered="1" verticalCentered="1"/>
  <pageMargins left="0" right="0" top="0" bottom="0" header="0" footer="0"/>
  <pageSetup paperSize="9" scale="89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75"/>
  <sheetViews>
    <sheetView zoomScale="142" zoomScaleNormal="142" workbookViewId="0">
      <selection activeCell="D38" sqref="D38"/>
    </sheetView>
  </sheetViews>
  <sheetFormatPr defaultRowHeight="15"/>
  <cols>
    <col min="1" max="1" width="14" style="14" customWidth="1"/>
    <col min="2" max="2" width="31.42578125" style="1" customWidth="1"/>
    <col min="3" max="3" width="12.140625" style="1" customWidth="1"/>
    <col min="4" max="4" width="13.7109375" style="14" customWidth="1"/>
    <col min="5" max="5" width="15" style="14" customWidth="1"/>
    <col min="6" max="6" width="16.140625" style="14" customWidth="1"/>
    <col min="7" max="7" width="18.5703125" style="14" customWidth="1"/>
    <col min="8" max="8" width="19.28515625" style="14" customWidth="1"/>
    <col min="9" max="9" width="13.140625" style="14" customWidth="1"/>
    <col min="10" max="16384" width="9.140625" style="1"/>
  </cols>
  <sheetData>
    <row r="2" spans="1:9" s="92" customFormat="1">
      <c r="A2" s="98" t="s">
        <v>76</v>
      </c>
      <c r="D2" s="93"/>
      <c r="E2" s="93"/>
      <c r="F2" s="93"/>
      <c r="G2" s="93"/>
      <c r="H2" s="93"/>
      <c r="I2" s="93"/>
    </row>
    <row r="3" spans="1:9" ht="15.75" thickBot="1">
      <c r="A3" s="171"/>
      <c r="B3" s="172"/>
      <c r="C3" s="172"/>
      <c r="D3" s="171" t="s">
        <v>125</v>
      </c>
      <c r="E3" s="171"/>
      <c r="F3" s="173" t="s">
        <v>188</v>
      </c>
      <c r="G3" s="171"/>
      <c r="H3" s="173"/>
      <c r="I3" s="174" t="s">
        <v>93</v>
      </c>
    </row>
    <row r="4" spans="1:9">
      <c r="A4" s="175"/>
      <c r="B4" s="176"/>
      <c r="C4" s="176"/>
      <c r="D4" s="177"/>
      <c r="E4" s="177"/>
      <c r="F4" s="178"/>
      <c r="G4" s="178"/>
      <c r="H4" s="179"/>
      <c r="I4" s="180"/>
    </row>
    <row r="5" spans="1:9" ht="16.5" customHeight="1">
      <c r="A5" s="181" t="s">
        <v>25</v>
      </c>
      <c r="B5" s="298">
        <v>1089001</v>
      </c>
      <c r="C5" s="299"/>
      <c r="D5" s="182"/>
      <c r="E5" s="182"/>
      <c r="F5" s="182"/>
      <c r="G5" s="183"/>
      <c r="H5" s="184" t="s">
        <v>26</v>
      </c>
      <c r="I5" s="185" t="s">
        <v>137</v>
      </c>
    </row>
    <row r="6" spans="1:9" ht="18" customHeight="1">
      <c r="A6" s="181" t="s">
        <v>1</v>
      </c>
      <c r="B6" s="186" t="s">
        <v>88</v>
      </c>
      <c r="C6" s="298"/>
      <c r="D6" s="299"/>
      <c r="E6" s="299"/>
      <c r="F6" s="299"/>
      <c r="G6" s="300"/>
      <c r="H6" s="184" t="s">
        <v>51</v>
      </c>
      <c r="I6" s="185" t="s">
        <v>135</v>
      </c>
    </row>
    <row r="7" spans="1:9" s="17" customFormat="1">
      <c r="A7" s="307" t="s">
        <v>77</v>
      </c>
      <c r="B7" s="293" t="s">
        <v>50</v>
      </c>
      <c r="C7" s="187" t="s">
        <v>3</v>
      </c>
      <c r="D7" s="187" t="s">
        <v>4</v>
      </c>
      <c r="E7" s="187" t="s">
        <v>5</v>
      </c>
      <c r="F7" s="187" t="s">
        <v>6</v>
      </c>
      <c r="G7" s="187" t="s">
        <v>34</v>
      </c>
      <c r="H7" s="187" t="s">
        <v>73</v>
      </c>
      <c r="I7" s="188" t="s">
        <v>74</v>
      </c>
    </row>
    <row r="8" spans="1:9" s="18" customFormat="1">
      <c r="A8" s="308"/>
      <c r="B8" s="294"/>
      <c r="C8" s="189" t="s">
        <v>7</v>
      </c>
      <c r="D8" s="189" t="s">
        <v>28</v>
      </c>
      <c r="E8" s="189" t="s">
        <v>49</v>
      </c>
      <c r="F8" s="189" t="s">
        <v>49</v>
      </c>
      <c r="G8" s="189" t="s">
        <v>49</v>
      </c>
      <c r="H8" s="189" t="s">
        <v>7</v>
      </c>
      <c r="I8" s="287" t="s">
        <v>8</v>
      </c>
    </row>
    <row r="9" spans="1:9" s="18" customFormat="1" ht="36">
      <c r="A9" s="309"/>
      <c r="B9" s="295"/>
      <c r="C9" s="190" t="s">
        <v>161</v>
      </c>
      <c r="D9" s="190" t="s">
        <v>162</v>
      </c>
      <c r="E9" s="190" t="s">
        <v>163</v>
      </c>
      <c r="F9" s="190" t="s">
        <v>159</v>
      </c>
      <c r="G9" s="190" t="s">
        <v>164</v>
      </c>
      <c r="H9" s="190" t="s">
        <v>189</v>
      </c>
      <c r="I9" s="288"/>
    </row>
    <row r="10" spans="1:9">
      <c r="A10" s="191">
        <v>600</v>
      </c>
      <c r="B10" s="192" t="s">
        <v>10</v>
      </c>
      <c r="C10" s="193">
        <v>40605</v>
      </c>
      <c r="D10" s="193">
        <v>43926</v>
      </c>
      <c r="E10" s="193">
        <v>43926</v>
      </c>
      <c r="F10" s="193">
        <v>43926</v>
      </c>
      <c r="G10" s="193">
        <v>43926</v>
      </c>
      <c r="H10" s="193">
        <v>29054</v>
      </c>
      <c r="I10" s="194">
        <f>H10-G10</f>
        <v>-14872</v>
      </c>
    </row>
    <row r="11" spans="1:9">
      <c r="A11" s="191">
        <v>601</v>
      </c>
      <c r="B11" s="192" t="s">
        <v>11</v>
      </c>
      <c r="C11" s="193">
        <v>6669</v>
      </c>
      <c r="D11" s="193">
        <v>6600</v>
      </c>
      <c r="E11" s="193">
        <v>6600</v>
      </c>
      <c r="F11" s="193">
        <v>6600</v>
      </c>
      <c r="G11" s="193">
        <v>6600</v>
      </c>
      <c r="H11" s="193">
        <v>4750</v>
      </c>
      <c r="I11" s="194">
        <f t="shared" ref="I11:I17" si="0">H11-G11</f>
        <v>-1850</v>
      </c>
    </row>
    <row r="12" spans="1:9">
      <c r="A12" s="191">
        <v>602</v>
      </c>
      <c r="B12" s="192" t="s">
        <v>12</v>
      </c>
      <c r="C12" s="193">
        <v>20215</v>
      </c>
      <c r="D12" s="193">
        <v>17760</v>
      </c>
      <c r="E12" s="193">
        <v>17760</v>
      </c>
      <c r="F12" s="193">
        <v>14760</v>
      </c>
      <c r="G12" s="193">
        <v>14760</v>
      </c>
      <c r="H12" s="193">
        <v>8766</v>
      </c>
      <c r="I12" s="194">
        <f t="shared" si="0"/>
        <v>-5994</v>
      </c>
    </row>
    <row r="13" spans="1:9">
      <c r="A13" s="191">
        <v>603</v>
      </c>
      <c r="B13" s="192" t="s">
        <v>13</v>
      </c>
      <c r="C13" s="193"/>
      <c r="D13" s="193"/>
      <c r="E13" s="193"/>
      <c r="F13" s="193"/>
      <c r="G13" s="193"/>
      <c r="H13" s="193"/>
      <c r="I13" s="194">
        <f t="shared" si="0"/>
        <v>0</v>
      </c>
    </row>
    <row r="14" spans="1:9">
      <c r="A14" s="191">
        <v>604</v>
      </c>
      <c r="B14" s="192" t="s">
        <v>14</v>
      </c>
      <c r="C14" s="193"/>
      <c r="D14" s="193"/>
      <c r="E14" s="193"/>
      <c r="F14" s="193"/>
      <c r="G14" s="193"/>
      <c r="H14" s="193"/>
      <c r="I14" s="194">
        <f t="shared" si="0"/>
        <v>0</v>
      </c>
    </row>
    <row r="15" spans="1:9">
      <c r="A15" s="191">
        <v>605</v>
      </c>
      <c r="B15" s="192" t="s">
        <v>15</v>
      </c>
      <c r="C15" s="193">
        <v>76</v>
      </c>
      <c r="D15" s="193">
        <v>100</v>
      </c>
      <c r="E15" s="193">
        <v>100</v>
      </c>
      <c r="F15" s="193">
        <v>100</v>
      </c>
      <c r="G15" s="193">
        <v>100</v>
      </c>
      <c r="H15" s="193">
        <v>76</v>
      </c>
      <c r="I15" s="194">
        <f t="shared" si="0"/>
        <v>-24</v>
      </c>
    </row>
    <row r="16" spans="1:9">
      <c r="A16" s="191">
        <v>606</v>
      </c>
      <c r="B16" s="192" t="s">
        <v>16</v>
      </c>
      <c r="C16" s="193">
        <v>300</v>
      </c>
      <c r="D16" s="193">
        <v>240</v>
      </c>
      <c r="E16" s="193">
        <v>240</v>
      </c>
      <c r="F16" s="193">
        <v>240</v>
      </c>
      <c r="G16" s="193">
        <v>240</v>
      </c>
      <c r="H16" s="193">
        <v>120</v>
      </c>
      <c r="I16" s="194">
        <f t="shared" si="0"/>
        <v>-120</v>
      </c>
    </row>
    <row r="17" spans="1:9">
      <c r="A17" s="191">
        <v>606</v>
      </c>
      <c r="B17" s="192" t="s">
        <v>186</v>
      </c>
      <c r="C17" s="193"/>
      <c r="D17" s="193"/>
      <c r="E17" s="193"/>
      <c r="F17" s="193"/>
      <c r="G17" s="193">
        <v>200</v>
      </c>
      <c r="H17" s="193">
        <v>30</v>
      </c>
      <c r="I17" s="194">
        <f t="shared" si="0"/>
        <v>-170</v>
      </c>
    </row>
    <row r="18" spans="1:9">
      <c r="A18" s="195" t="s">
        <v>95</v>
      </c>
      <c r="B18" s="196" t="s">
        <v>17</v>
      </c>
      <c r="C18" s="197">
        <f>SUM(C10:C16)</f>
        <v>67865</v>
      </c>
      <c r="D18" s="197">
        <f t="shared" ref="D18:F18" si="1">SUM(D10:D16)</f>
        <v>68626</v>
      </c>
      <c r="E18" s="197">
        <f t="shared" si="1"/>
        <v>68626</v>
      </c>
      <c r="F18" s="197">
        <f t="shared" si="1"/>
        <v>65626</v>
      </c>
      <c r="G18" s="197">
        <f>SUM(G10:G17)</f>
        <v>65826</v>
      </c>
      <c r="H18" s="197">
        <f>SUM(H10:H17)</f>
        <v>42796</v>
      </c>
      <c r="I18" s="198">
        <f>SUM(I10:I17)</f>
        <v>-23030</v>
      </c>
    </row>
    <row r="19" spans="1:9">
      <c r="A19" s="191">
        <v>230</v>
      </c>
      <c r="B19" s="192" t="s">
        <v>18</v>
      </c>
      <c r="C19" s="199"/>
      <c r="D19" s="199"/>
      <c r="E19" s="199"/>
      <c r="F19" s="199"/>
      <c r="G19" s="199"/>
      <c r="H19" s="199"/>
      <c r="I19" s="194">
        <f>H19-G19</f>
        <v>0</v>
      </c>
    </row>
    <row r="20" spans="1:9">
      <c r="A20" s="191">
        <v>231</v>
      </c>
      <c r="B20" s="192" t="s">
        <v>19</v>
      </c>
      <c r="C20" s="199">
        <v>15570</v>
      </c>
      <c r="D20" s="199">
        <v>1000</v>
      </c>
      <c r="E20" s="199">
        <v>1000</v>
      </c>
      <c r="F20" s="199">
        <v>1000</v>
      </c>
      <c r="G20" s="199">
        <v>1000</v>
      </c>
      <c r="H20" s="199">
        <v>935</v>
      </c>
      <c r="I20" s="194">
        <f>H20-G20</f>
        <v>-65</v>
      </c>
    </row>
    <row r="21" spans="1:9">
      <c r="A21" s="191">
        <v>232</v>
      </c>
      <c r="B21" s="192" t="s">
        <v>20</v>
      </c>
      <c r="C21" s="199"/>
      <c r="D21" s="199"/>
      <c r="E21" s="199"/>
      <c r="F21" s="199"/>
      <c r="G21" s="199"/>
      <c r="H21" s="199"/>
      <c r="I21" s="194">
        <f>H21-G21</f>
        <v>0</v>
      </c>
    </row>
    <row r="22" spans="1:9" ht="24.75">
      <c r="A22" s="195" t="s">
        <v>96</v>
      </c>
      <c r="B22" s="200" t="s">
        <v>110</v>
      </c>
      <c r="C22" s="197">
        <f>SUM(C19:C21)</f>
        <v>15570</v>
      </c>
      <c r="D22" s="197">
        <f t="shared" ref="D22:I22" si="2">SUM(D19:D21)</f>
        <v>1000</v>
      </c>
      <c r="E22" s="197">
        <v>1000</v>
      </c>
      <c r="F22" s="197">
        <v>1000</v>
      </c>
      <c r="G22" s="197">
        <v>1000</v>
      </c>
      <c r="H22" s="197">
        <v>935</v>
      </c>
      <c r="I22" s="201">
        <f t="shared" si="2"/>
        <v>-65</v>
      </c>
    </row>
    <row r="23" spans="1:9">
      <c r="A23" s="191">
        <v>230</v>
      </c>
      <c r="B23" s="192" t="s">
        <v>18</v>
      </c>
      <c r="C23" s="197"/>
      <c r="D23" s="197"/>
      <c r="E23" s="197"/>
      <c r="F23" s="197"/>
      <c r="G23" s="197"/>
      <c r="H23" s="197"/>
      <c r="I23" s="201">
        <f>H23-G23</f>
        <v>0</v>
      </c>
    </row>
    <row r="24" spans="1:9">
      <c r="A24" s="191">
        <v>231</v>
      </c>
      <c r="B24" s="192" t="s">
        <v>19</v>
      </c>
      <c r="C24" s="197"/>
      <c r="D24" s="197"/>
      <c r="E24" s="197"/>
      <c r="F24" s="197"/>
      <c r="G24" s="197"/>
      <c r="H24" s="197"/>
      <c r="I24" s="201">
        <f>H24-G24</f>
        <v>0</v>
      </c>
    </row>
    <row r="25" spans="1:9">
      <c r="A25" s="191">
        <v>232</v>
      </c>
      <c r="B25" s="192" t="s">
        <v>20</v>
      </c>
      <c r="C25" s="197"/>
      <c r="D25" s="197"/>
      <c r="E25" s="197"/>
      <c r="F25" s="197"/>
      <c r="G25" s="197"/>
      <c r="H25" s="197"/>
      <c r="I25" s="201">
        <f>H25-G25</f>
        <v>0</v>
      </c>
    </row>
    <row r="26" spans="1:9" ht="24.75">
      <c r="A26" s="195" t="s">
        <v>97</v>
      </c>
      <c r="B26" s="200" t="s">
        <v>98</v>
      </c>
      <c r="C26" s="197"/>
      <c r="D26" s="197"/>
      <c r="E26" s="197"/>
      <c r="F26" s="197"/>
      <c r="G26" s="197"/>
      <c r="H26" s="197"/>
      <c r="I26" s="201">
        <v>0</v>
      </c>
    </row>
    <row r="27" spans="1:9" ht="17.25" customHeight="1" thickBot="1">
      <c r="A27" s="195" t="s">
        <v>21</v>
      </c>
      <c r="B27" s="202" t="s">
        <v>52</v>
      </c>
      <c r="C27" s="203">
        <f t="shared" ref="C27:G27" si="3">C22+C26</f>
        <v>15570</v>
      </c>
      <c r="D27" s="203">
        <f t="shared" si="3"/>
        <v>1000</v>
      </c>
      <c r="E27" s="203">
        <f t="shared" si="3"/>
        <v>1000</v>
      </c>
      <c r="F27" s="203">
        <f t="shared" si="3"/>
        <v>1000</v>
      </c>
      <c r="G27" s="203">
        <f t="shared" si="3"/>
        <v>1000</v>
      </c>
      <c r="H27" s="203">
        <f>H22+H26</f>
        <v>935</v>
      </c>
      <c r="I27" s="201">
        <f>H27-G27</f>
        <v>-65</v>
      </c>
    </row>
    <row r="28" spans="1:9" ht="16.5" thickBot="1">
      <c r="A28" s="289" t="s">
        <v>122</v>
      </c>
      <c r="B28" s="290"/>
      <c r="C28" s="205">
        <v>25193</v>
      </c>
      <c r="D28" s="114">
        <v>7919</v>
      </c>
      <c r="E28" s="204">
        <v>7919</v>
      </c>
      <c r="F28" s="225">
        <v>7919</v>
      </c>
      <c r="G28" s="225">
        <v>7919</v>
      </c>
      <c r="H28" s="205">
        <v>1293</v>
      </c>
      <c r="I28" s="206">
        <f t="shared" ref="I28:I29" si="4">H28-G28</f>
        <v>-6626</v>
      </c>
    </row>
    <row r="29" spans="1:9" ht="16.5" thickBot="1">
      <c r="A29" s="207"/>
      <c r="B29" s="208" t="s">
        <v>123</v>
      </c>
      <c r="C29" s="209"/>
      <c r="D29" s="118">
        <v>27045</v>
      </c>
      <c r="E29" s="209">
        <v>27045</v>
      </c>
      <c r="F29" s="226">
        <v>27045</v>
      </c>
      <c r="G29" s="226">
        <v>27045</v>
      </c>
      <c r="H29" s="210">
        <v>0</v>
      </c>
      <c r="I29" s="206">
        <f t="shared" si="4"/>
        <v>-27045</v>
      </c>
    </row>
    <row r="30" spans="1:9" ht="18.75" customHeight="1" thickBot="1">
      <c r="A30" s="291" t="s">
        <v>99</v>
      </c>
      <c r="B30" s="292"/>
      <c r="C30" s="211">
        <f>C18+C27+C28</f>
        <v>108628</v>
      </c>
      <c r="D30" s="211">
        <f>D18+D27+D28+D29</f>
        <v>104590</v>
      </c>
      <c r="E30" s="211">
        <f t="shared" ref="E30:I30" si="5">E18+E27+E28+E29</f>
        <v>104590</v>
      </c>
      <c r="F30" s="211">
        <f t="shared" si="5"/>
        <v>101590</v>
      </c>
      <c r="G30" s="211">
        <f t="shared" si="5"/>
        <v>101790</v>
      </c>
      <c r="H30" s="211">
        <f t="shared" si="5"/>
        <v>45024</v>
      </c>
      <c r="I30" s="211">
        <f t="shared" si="5"/>
        <v>-56766</v>
      </c>
    </row>
    <row r="31" spans="1:9" ht="23.25" customHeight="1">
      <c r="A31" s="171"/>
      <c r="B31" s="212"/>
      <c r="C31" s="212"/>
      <c r="D31" s="213"/>
      <c r="E31" s="213"/>
      <c r="F31" s="213"/>
      <c r="G31" s="213"/>
      <c r="H31" s="214"/>
      <c r="I31" s="213"/>
    </row>
    <row r="32" spans="1:9" ht="11.25" customHeight="1">
      <c r="A32" s="171"/>
      <c r="B32" s="212"/>
      <c r="C32" s="212"/>
      <c r="D32" s="213"/>
      <c r="E32" s="213"/>
      <c r="F32" s="213"/>
      <c r="G32" s="213"/>
      <c r="H32" s="213"/>
      <c r="I32" s="213"/>
    </row>
    <row r="33" spans="1:9">
      <c r="A33" s="215"/>
      <c r="B33" s="216"/>
      <c r="C33" s="216"/>
      <c r="D33" s="215"/>
      <c r="E33" s="215"/>
      <c r="F33" s="215"/>
      <c r="G33" s="215"/>
      <c r="H33" s="215"/>
      <c r="I33" s="215"/>
    </row>
    <row r="34" spans="1:9" ht="23.25" customHeight="1">
      <c r="A34" s="310" t="s">
        <v>22</v>
      </c>
      <c r="B34" s="217" t="s">
        <v>124</v>
      </c>
      <c r="C34" s="301" t="s">
        <v>87</v>
      </c>
      <c r="D34" s="302"/>
      <c r="E34" s="186" t="s">
        <v>9</v>
      </c>
      <c r="F34" s="296" t="s">
        <v>121</v>
      </c>
      <c r="G34" s="297"/>
      <c r="H34" s="173"/>
      <c r="I34" s="173"/>
    </row>
    <row r="35" spans="1:9" ht="19.5" customHeight="1">
      <c r="A35" s="311"/>
      <c r="B35" s="218" t="s">
        <v>23</v>
      </c>
      <c r="C35" s="303"/>
      <c r="D35" s="304"/>
      <c r="E35" s="186" t="s">
        <v>23</v>
      </c>
      <c r="F35" s="298"/>
      <c r="G35" s="300"/>
      <c r="H35" s="173"/>
      <c r="I35" s="173"/>
    </row>
    <row r="36" spans="1:9" ht="34.5" customHeight="1">
      <c r="A36" s="312"/>
      <c r="B36" s="218" t="s">
        <v>201</v>
      </c>
      <c r="C36" s="305"/>
      <c r="D36" s="306"/>
      <c r="E36" s="186" t="s">
        <v>24</v>
      </c>
      <c r="F36" s="298" t="s">
        <v>202</v>
      </c>
      <c r="G36" s="300"/>
      <c r="H36" s="173"/>
      <c r="I36" s="173"/>
    </row>
    <row r="40" spans="1:9" ht="33.75" customHeight="1"/>
    <row r="41" spans="1:9">
      <c r="A41" s="98" t="s">
        <v>76</v>
      </c>
      <c r="B41" s="92"/>
      <c r="C41" s="92"/>
      <c r="D41" s="93"/>
      <c r="E41" s="93"/>
      <c r="F41" s="93" t="s">
        <v>178</v>
      </c>
      <c r="G41" s="93"/>
      <c r="H41" s="93"/>
      <c r="I41" s="93"/>
    </row>
    <row r="42" spans="1:9" ht="15.75" thickBot="1">
      <c r="A42" s="10"/>
      <c r="B42" s="228"/>
      <c r="C42" s="228"/>
      <c r="D42" s="10" t="s">
        <v>125</v>
      </c>
      <c r="E42" s="10"/>
      <c r="F42" s="16"/>
      <c r="G42" s="10"/>
      <c r="H42" s="16"/>
      <c r="I42" s="94" t="s">
        <v>93</v>
      </c>
    </row>
    <row r="43" spans="1:9">
      <c r="A43" s="229"/>
      <c r="B43" s="3"/>
      <c r="C43" s="3"/>
      <c r="D43" s="230"/>
      <c r="E43" s="230"/>
      <c r="F43" s="4"/>
      <c r="G43" s="4"/>
      <c r="H43" s="231"/>
      <c r="I43" s="232"/>
    </row>
    <row r="44" spans="1:9">
      <c r="A44" s="233" t="s">
        <v>25</v>
      </c>
      <c r="B44" s="313">
        <v>1089001</v>
      </c>
      <c r="C44" s="314"/>
      <c r="D44" s="234"/>
      <c r="E44" s="234"/>
      <c r="F44" s="234"/>
      <c r="G44" s="235"/>
      <c r="H44" s="167" t="s">
        <v>26</v>
      </c>
      <c r="I44" s="236" t="s">
        <v>137</v>
      </c>
    </row>
    <row r="45" spans="1:9">
      <c r="A45" s="233" t="s">
        <v>1</v>
      </c>
      <c r="B45" s="168" t="s">
        <v>88</v>
      </c>
      <c r="C45" s="313"/>
      <c r="D45" s="314"/>
      <c r="E45" s="314"/>
      <c r="F45" s="314"/>
      <c r="G45" s="315"/>
      <c r="H45" s="167" t="s">
        <v>51</v>
      </c>
      <c r="I45" s="236" t="s">
        <v>135</v>
      </c>
    </row>
    <row r="46" spans="1:9">
      <c r="A46" s="273" t="s">
        <v>77</v>
      </c>
      <c r="B46" s="316" t="s">
        <v>50</v>
      </c>
      <c r="C46" s="95" t="s">
        <v>3</v>
      </c>
      <c r="D46" s="95" t="s">
        <v>4</v>
      </c>
      <c r="E46" s="95" t="s">
        <v>5</v>
      </c>
      <c r="F46" s="95" t="s">
        <v>6</v>
      </c>
      <c r="G46" s="95" t="s">
        <v>34</v>
      </c>
      <c r="H46" s="95" t="s">
        <v>73</v>
      </c>
      <c r="I46" s="96" t="s">
        <v>74</v>
      </c>
    </row>
    <row r="47" spans="1:9">
      <c r="A47" s="275"/>
      <c r="B47" s="317"/>
      <c r="C47" s="237" t="s">
        <v>7</v>
      </c>
      <c r="D47" s="237" t="s">
        <v>28</v>
      </c>
      <c r="E47" s="237" t="s">
        <v>190</v>
      </c>
      <c r="F47" s="237" t="s">
        <v>190</v>
      </c>
      <c r="G47" s="237" t="s">
        <v>190</v>
      </c>
      <c r="H47" s="237" t="s">
        <v>7</v>
      </c>
      <c r="I47" s="270" t="s">
        <v>8</v>
      </c>
    </row>
    <row r="48" spans="1:9" ht="57">
      <c r="A48" s="277"/>
      <c r="B48" s="318"/>
      <c r="C48" s="164" t="s">
        <v>203</v>
      </c>
      <c r="D48" s="164" t="s">
        <v>177</v>
      </c>
      <c r="E48" s="164" t="s">
        <v>191</v>
      </c>
      <c r="F48" s="164" t="s">
        <v>159</v>
      </c>
      <c r="G48" s="164" t="s">
        <v>192</v>
      </c>
      <c r="H48" s="164" t="s">
        <v>193</v>
      </c>
      <c r="I48" s="271"/>
    </row>
    <row r="49" spans="1:9" ht="15.75">
      <c r="A49" s="238">
        <v>600</v>
      </c>
      <c r="B49" s="239" t="s">
        <v>10</v>
      </c>
      <c r="C49" s="240">
        <v>26732</v>
      </c>
      <c r="D49" s="241">
        <v>43926</v>
      </c>
      <c r="E49" s="241">
        <v>29600</v>
      </c>
      <c r="F49" s="241">
        <v>29600</v>
      </c>
      <c r="G49" s="241">
        <v>29600</v>
      </c>
      <c r="H49" s="193">
        <v>29054</v>
      </c>
      <c r="I49" s="242">
        <f>H49-G49</f>
        <v>-546</v>
      </c>
    </row>
    <row r="50" spans="1:9" ht="15.75">
      <c r="A50" s="238">
        <v>601</v>
      </c>
      <c r="B50" s="239" t="s">
        <v>11</v>
      </c>
      <c r="C50" s="240">
        <v>4389</v>
      </c>
      <c r="D50" s="241">
        <v>6600</v>
      </c>
      <c r="E50" s="241">
        <v>4800</v>
      </c>
      <c r="F50" s="241">
        <v>4800</v>
      </c>
      <c r="G50" s="241">
        <v>4800</v>
      </c>
      <c r="H50" s="193">
        <v>4750</v>
      </c>
      <c r="I50" s="242">
        <f t="shared" ref="I50:I56" si="6">H50-G50</f>
        <v>-50</v>
      </c>
    </row>
    <row r="51" spans="1:9" ht="15.75">
      <c r="A51" s="238">
        <v>602</v>
      </c>
      <c r="B51" s="239" t="s">
        <v>12</v>
      </c>
      <c r="C51" s="240">
        <v>8944</v>
      </c>
      <c r="D51" s="241">
        <v>17760</v>
      </c>
      <c r="E51" s="241">
        <v>13540</v>
      </c>
      <c r="F51" s="241">
        <v>10540</v>
      </c>
      <c r="G51" s="241">
        <v>10540</v>
      </c>
      <c r="H51" s="193">
        <v>8766</v>
      </c>
      <c r="I51" s="242">
        <f t="shared" si="6"/>
        <v>-1774</v>
      </c>
    </row>
    <row r="52" spans="1:9" ht="15.75">
      <c r="A52" s="238">
        <v>603</v>
      </c>
      <c r="B52" s="239" t="s">
        <v>13</v>
      </c>
      <c r="C52" s="240"/>
      <c r="D52" s="241"/>
      <c r="E52" s="241"/>
      <c r="F52" s="241"/>
      <c r="G52" s="241"/>
      <c r="H52" s="193"/>
      <c r="I52" s="242">
        <f t="shared" si="6"/>
        <v>0</v>
      </c>
    </row>
    <row r="53" spans="1:9" ht="15.75">
      <c r="A53" s="238">
        <v>604</v>
      </c>
      <c r="B53" s="239" t="s">
        <v>14</v>
      </c>
      <c r="C53" s="240"/>
      <c r="D53" s="241"/>
      <c r="E53" s="241"/>
      <c r="F53" s="241"/>
      <c r="G53" s="241"/>
      <c r="H53" s="193"/>
      <c r="I53" s="242">
        <f t="shared" si="6"/>
        <v>0</v>
      </c>
    </row>
    <row r="54" spans="1:9" ht="15.75">
      <c r="A54" s="238">
        <v>605</v>
      </c>
      <c r="B54" s="239" t="s">
        <v>15</v>
      </c>
      <c r="C54" s="240">
        <v>76</v>
      </c>
      <c r="D54" s="241">
        <v>100</v>
      </c>
      <c r="E54" s="241">
        <v>100</v>
      </c>
      <c r="F54" s="241">
        <v>100</v>
      </c>
      <c r="G54" s="241">
        <v>100</v>
      </c>
      <c r="H54" s="193">
        <v>76</v>
      </c>
      <c r="I54" s="242">
        <f t="shared" si="6"/>
        <v>-24</v>
      </c>
    </row>
    <row r="55" spans="1:9" ht="15.75">
      <c r="A55" s="238">
        <v>606</v>
      </c>
      <c r="B55" s="239" t="s">
        <v>16</v>
      </c>
      <c r="C55" s="240">
        <v>120</v>
      </c>
      <c r="D55" s="241">
        <v>240</v>
      </c>
      <c r="E55" s="241">
        <v>160</v>
      </c>
      <c r="F55" s="241">
        <v>160</v>
      </c>
      <c r="G55" s="241">
        <v>160</v>
      </c>
      <c r="H55" s="193">
        <v>120</v>
      </c>
      <c r="I55" s="242">
        <f t="shared" si="6"/>
        <v>-40</v>
      </c>
    </row>
    <row r="56" spans="1:9" ht="15.75">
      <c r="A56" s="238">
        <v>606</v>
      </c>
      <c r="B56" s="239" t="s">
        <v>186</v>
      </c>
      <c r="C56" s="240">
        <v>70</v>
      </c>
      <c r="D56" s="241"/>
      <c r="E56" s="241">
        <v>200</v>
      </c>
      <c r="F56" s="241">
        <v>200</v>
      </c>
      <c r="G56" s="241">
        <v>200</v>
      </c>
      <c r="H56" s="193">
        <v>30</v>
      </c>
      <c r="I56" s="242">
        <f t="shared" si="6"/>
        <v>-170</v>
      </c>
    </row>
    <row r="57" spans="1:9">
      <c r="A57" s="243" t="s">
        <v>95</v>
      </c>
      <c r="B57" s="244" t="s">
        <v>17</v>
      </c>
      <c r="C57" s="245">
        <f>SUM(C49:C56)</f>
        <v>40331</v>
      </c>
      <c r="D57" s="245">
        <f t="shared" ref="D57" si="7">SUM(D49:D55)</f>
        <v>68626</v>
      </c>
      <c r="E57" s="245">
        <f>SUM(E49:E56)</f>
        <v>48400</v>
      </c>
      <c r="F57" s="245">
        <f>SUM(F49:F56)</f>
        <v>45400</v>
      </c>
      <c r="G57" s="245">
        <f>SUM(G49:G56)</f>
        <v>45400</v>
      </c>
      <c r="H57" s="245">
        <f>SUM(H49:H56)</f>
        <v>42796</v>
      </c>
      <c r="I57" s="246">
        <f>SUM(I49:I56)</f>
        <v>-2604</v>
      </c>
    </row>
    <row r="58" spans="1:9">
      <c r="A58" s="238">
        <v>230</v>
      </c>
      <c r="B58" s="239" t="s">
        <v>18</v>
      </c>
      <c r="C58" s="247"/>
      <c r="D58" s="247"/>
      <c r="E58" s="247"/>
      <c r="F58" s="247"/>
      <c r="G58" s="247"/>
      <c r="H58" s="247"/>
      <c r="I58" s="242">
        <f>H58-G58</f>
        <v>0</v>
      </c>
    </row>
    <row r="59" spans="1:9">
      <c r="A59" s="238">
        <v>231</v>
      </c>
      <c r="B59" s="239" t="s">
        <v>19</v>
      </c>
      <c r="C59" s="241">
        <v>319</v>
      </c>
      <c r="D59" s="247">
        <v>1000</v>
      </c>
      <c r="E59" s="247">
        <v>1000</v>
      </c>
      <c r="F59" s="247">
        <v>1000</v>
      </c>
      <c r="G59" s="247">
        <v>1000</v>
      </c>
      <c r="H59" s="247">
        <v>935</v>
      </c>
      <c r="I59" s="242">
        <f>H59-G59</f>
        <v>-65</v>
      </c>
    </row>
    <row r="60" spans="1:9">
      <c r="A60" s="238">
        <v>232</v>
      </c>
      <c r="B60" s="239" t="s">
        <v>20</v>
      </c>
      <c r="C60" s="247"/>
      <c r="D60" s="247"/>
      <c r="E60" s="247"/>
      <c r="F60" s="247"/>
      <c r="G60" s="247"/>
      <c r="H60" s="247"/>
      <c r="I60" s="242">
        <f>H60-G60</f>
        <v>0</v>
      </c>
    </row>
    <row r="61" spans="1:9" ht="30">
      <c r="A61" s="243" t="s">
        <v>96</v>
      </c>
      <c r="B61" s="248" t="s">
        <v>110</v>
      </c>
      <c r="C61" s="245">
        <v>0</v>
      </c>
      <c r="D61" s="245">
        <f t="shared" ref="D61:F61" si="8">SUM(D58:D60)</f>
        <v>1000</v>
      </c>
      <c r="E61" s="245">
        <v>1000</v>
      </c>
      <c r="F61" s="245">
        <f t="shared" si="8"/>
        <v>1000</v>
      </c>
      <c r="G61" s="245">
        <v>1000</v>
      </c>
      <c r="H61" s="245">
        <f>SUM(H58:H60)</f>
        <v>935</v>
      </c>
      <c r="I61" s="249">
        <f t="shared" ref="I61" si="9">SUM(I58:I60)</f>
        <v>-65</v>
      </c>
    </row>
    <row r="62" spans="1:9">
      <c r="A62" s="238">
        <v>230</v>
      </c>
      <c r="B62" s="239" t="s">
        <v>18</v>
      </c>
      <c r="C62" s="245"/>
      <c r="D62" s="245"/>
      <c r="E62" s="245"/>
      <c r="F62" s="245"/>
      <c r="G62" s="245"/>
      <c r="H62" s="245"/>
      <c r="I62" s="249">
        <f>H62-G62</f>
        <v>0</v>
      </c>
    </row>
    <row r="63" spans="1:9">
      <c r="A63" s="238">
        <v>231</v>
      </c>
      <c r="B63" s="239" t="s">
        <v>19</v>
      </c>
      <c r="C63" s="245"/>
      <c r="D63" s="245"/>
      <c r="E63" s="245"/>
      <c r="F63" s="245"/>
      <c r="G63" s="245"/>
      <c r="H63" s="245"/>
      <c r="I63" s="249">
        <f>H63-G63</f>
        <v>0</v>
      </c>
    </row>
    <row r="64" spans="1:9">
      <c r="A64" s="238">
        <v>232</v>
      </c>
      <c r="B64" s="239" t="s">
        <v>20</v>
      </c>
      <c r="C64" s="245"/>
      <c r="D64" s="245"/>
      <c r="E64" s="245"/>
      <c r="F64" s="245"/>
      <c r="G64" s="245"/>
      <c r="H64" s="245"/>
      <c r="I64" s="249">
        <f>H64-G64</f>
        <v>0</v>
      </c>
    </row>
    <row r="65" spans="1:9" ht="30">
      <c r="A65" s="243" t="s">
        <v>97</v>
      </c>
      <c r="B65" s="248" t="s">
        <v>98</v>
      </c>
      <c r="C65" s="245">
        <f>SUM(C62:C64)</f>
        <v>0</v>
      </c>
      <c r="D65" s="245">
        <f t="shared" ref="D65:F65" si="10">SUM(D62:D64)</f>
        <v>0</v>
      </c>
      <c r="E65" s="245">
        <f t="shared" si="10"/>
        <v>0</v>
      </c>
      <c r="F65" s="245">
        <f t="shared" si="10"/>
        <v>0</v>
      </c>
      <c r="G65" s="245">
        <v>0</v>
      </c>
      <c r="H65" s="245">
        <v>0</v>
      </c>
      <c r="I65" s="249">
        <v>0</v>
      </c>
    </row>
    <row r="66" spans="1:9" ht="15.75" thickBot="1">
      <c r="A66" s="243" t="s">
        <v>21</v>
      </c>
      <c r="B66" s="166" t="s">
        <v>52</v>
      </c>
      <c r="C66" s="250">
        <v>319</v>
      </c>
      <c r="D66" s="250">
        <f t="shared" ref="C66:G66" si="11">D61+D65</f>
        <v>1000</v>
      </c>
      <c r="E66" s="250">
        <f t="shared" si="11"/>
        <v>1000</v>
      </c>
      <c r="F66" s="250">
        <f t="shared" si="11"/>
        <v>1000</v>
      </c>
      <c r="G66" s="250">
        <f t="shared" si="11"/>
        <v>1000</v>
      </c>
      <c r="H66" s="250">
        <f>H61+H65</f>
        <v>935</v>
      </c>
      <c r="I66" s="249">
        <f t="shared" ref="I66" si="12">I61+I65</f>
        <v>-65</v>
      </c>
    </row>
    <row r="67" spans="1:9" ht="16.5" thickBot="1">
      <c r="A67" s="259" t="s">
        <v>122</v>
      </c>
      <c r="B67" s="260"/>
      <c r="C67" s="114">
        <v>1197</v>
      </c>
      <c r="D67" s="114">
        <v>7919</v>
      </c>
      <c r="E67" s="204">
        <v>13770</v>
      </c>
      <c r="F67" s="204">
        <v>13770</v>
      </c>
      <c r="G67" s="204">
        <v>13770</v>
      </c>
      <c r="H67" s="227">
        <v>1293</v>
      </c>
      <c r="I67" s="242">
        <f t="shared" ref="I67:I68" si="13">H67-G67</f>
        <v>-12477</v>
      </c>
    </row>
    <row r="68" spans="1:9" ht="16.5" thickBot="1">
      <c r="A68" s="165"/>
      <c r="B68" s="117" t="s">
        <v>123</v>
      </c>
      <c r="C68" s="118"/>
      <c r="D68" s="118">
        <v>27045</v>
      </c>
      <c r="E68" s="209">
        <v>27045</v>
      </c>
      <c r="F68" s="209">
        <v>27045</v>
      </c>
      <c r="G68" s="209">
        <v>27045</v>
      </c>
      <c r="H68" s="119">
        <v>0</v>
      </c>
      <c r="I68" s="242">
        <f t="shared" si="13"/>
        <v>-27045</v>
      </c>
    </row>
    <row r="69" spans="1:9" ht="15.75" thickBot="1">
      <c r="A69" s="319" t="s">
        <v>99</v>
      </c>
      <c r="B69" s="320"/>
      <c r="C69" s="251">
        <f t="shared" ref="C69:F69" si="14">C57+C66+C67</f>
        <v>41847</v>
      </c>
      <c r="D69" s="251">
        <f t="shared" si="14"/>
        <v>77545</v>
      </c>
      <c r="E69" s="251">
        <f t="shared" si="14"/>
        <v>63170</v>
      </c>
      <c r="F69" s="251">
        <f t="shared" si="14"/>
        <v>60170</v>
      </c>
      <c r="G69" s="251">
        <f>G57+G66+G67+G68</f>
        <v>87215</v>
      </c>
      <c r="H69" s="251">
        <f>H57+H66+H67+H68</f>
        <v>45024</v>
      </c>
      <c r="I69" s="251">
        <f>I57+I66+I67+I68</f>
        <v>-42191</v>
      </c>
    </row>
    <row r="70" spans="1:9">
      <c r="A70" s="10"/>
      <c r="B70" s="19"/>
      <c r="C70" s="19"/>
      <c r="D70" s="20"/>
      <c r="E70" s="20"/>
      <c r="F70" s="20"/>
      <c r="G70" s="20"/>
      <c r="H70" s="252"/>
      <c r="I70" s="20"/>
    </row>
    <row r="71" spans="1:9">
      <c r="A71" s="10"/>
      <c r="B71" s="19"/>
      <c r="C71" s="19"/>
      <c r="D71" s="20"/>
      <c r="E71" s="20"/>
      <c r="F71" s="20"/>
      <c r="G71" s="20"/>
      <c r="H71" s="20"/>
      <c r="I71" s="20"/>
    </row>
    <row r="73" spans="1:9">
      <c r="A73" s="321" t="s">
        <v>22</v>
      </c>
      <c r="B73" s="21" t="s">
        <v>124</v>
      </c>
      <c r="C73" s="280" t="s">
        <v>87</v>
      </c>
      <c r="D73" s="281"/>
      <c r="E73" s="168" t="s">
        <v>9</v>
      </c>
      <c r="F73" s="261" t="s">
        <v>121</v>
      </c>
      <c r="G73" s="286"/>
      <c r="H73" s="16"/>
      <c r="I73" s="16"/>
    </row>
    <row r="74" spans="1:9">
      <c r="A74" s="322"/>
      <c r="B74" s="22" t="s">
        <v>23</v>
      </c>
      <c r="C74" s="282"/>
      <c r="D74" s="283"/>
      <c r="E74" s="168" t="s">
        <v>23</v>
      </c>
      <c r="F74" s="313"/>
      <c r="G74" s="315"/>
      <c r="H74" s="16"/>
      <c r="I74" s="16"/>
    </row>
    <row r="75" spans="1:9" ht="25.5" customHeight="1">
      <c r="A75" s="323"/>
      <c r="B75" s="22" t="s">
        <v>201</v>
      </c>
      <c r="C75" s="284"/>
      <c r="D75" s="285"/>
      <c r="E75" s="168" t="s">
        <v>24</v>
      </c>
      <c r="F75" s="313" t="s">
        <v>202</v>
      </c>
      <c r="G75" s="315"/>
      <c r="H75" s="16"/>
      <c r="I75" s="16"/>
    </row>
  </sheetData>
  <mergeCells count="24">
    <mergeCell ref="A67:B67"/>
    <mergeCell ref="A69:B69"/>
    <mergeCell ref="A73:A75"/>
    <mergeCell ref="C73:D75"/>
    <mergeCell ref="F73:G73"/>
    <mergeCell ref="F74:G74"/>
    <mergeCell ref="F75:G75"/>
    <mergeCell ref="B44:C44"/>
    <mergeCell ref="C45:G45"/>
    <mergeCell ref="A46:A48"/>
    <mergeCell ref="B46:B48"/>
    <mergeCell ref="I47:I48"/>
    <mergeCell ref="C6:G6"/>
    <mergeCell ref="B5:C5"/>
    <mergeCell ref="F36:G36"/>
    <mergeCell ref="C34:D36"/>
    <mergeCell ref="A7:A9"/>
    <mergeCell ref="A34:A36"/>
    <mergeCell ref="F35:G35"/>
    <mergeCell ref="I8:I9"/>
    <mergeCell ref="A28:B28"/>
    <mergeCell ref="A30:B30"/>
    <mergeCell ref="B7:B9"/>
    <mergeCell ref="F34:G34"/>
  </mergeCells>
  <phoneticPr fontId="3" type="noConversion"/>
  <printOptions horizontalCentered="1" verticalCentered="1"/>
  <pageMargins left="0" right="0" top="0" bottom="0" header="0" footer="0"/>
  <pageSetup paperSize="9" scale="91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1"/>
  <sheetViews>
    <sheetView topLeftCell="E3" workbookViewId="0">
      <selection activeCell="L12" sqref="L12"/>
    </sheetView>
  </sheetViews>
  <sheetFormatPr defaultRowHeight="12.75"/>
  <cols>
    <col min="2" max="2" width="49" customWidth="1"/>
    <col min="3" max="3" width="17.140625" customWidth="1"/>
    <col min="4" max="4" width="25" customWidth="1"/>
    <col min="5" max="5" width="16.85546875" customWidth="1"/>
    <col min="6" max="6" width="17" customWidth="1"/>
    <col min="7" max="7" width="18.140625" customWidth="1"/>
    <col min="8" max="8" width="16.42578125" customWidth="1"/>
    <col min="9" max="9" width="15.85546875" customWidth="1"/>
    <col min="10" max="10" width="19.140625" customWidth="1"/>
    <col min="11" max="11" width="12.85546875" customWidth="1"/>
    <col min="12" max="12" width="18.42578125" customWidth="1"/>
    <col min="13" max="13" width="15.28515625" customWidth="1"/>
    <col min="14" max="14" width="15.5703125" customWidth="1"/>
    <col min="15" max="15" width="13.7109375" customWidth="1"/>
    <col min="16" max="16" width="15.140625" customWidth="1"/>
    <col min="17" max="17" width="14.5703125" customWidth="1"/>
    <col min="18" max="18" width="24.42578125" customWidth="1"/>
    <col min="19" max="19" width="13" customWidth="1"/>
  </cols>
  <sheetData>
    <row r="1" spans="1:19" ht="14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15.75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  <c r="P2" s="46"/>
      <c r="Q2" s="46"/>
      <c r="R2" s="46"/>
      <c r="S2" s="46"/>
    </row>
    <row r="3" spans="1:19" ht="15.75">
      <c r="A3" s="15" t="s">
        <v>1</v>
      </c>
      <c r="B3" s="15" t="s">
        <v>88</v>
      </c>
      <c r="C3" s="69" t="s">
        <v>118</v>
      </c>
      <c r="D3" s="69">
        <v>1089001</v>
      </c>
      <c r="E3" s="49"/>
      <c r="F3" s="50" t="s">
        <v>205</v>
      </c>
      <c r="G3" s="50"/>
      <c r="H3" s="50"/>
      <c r="I3" s="50"/>
      <c r="J3" s="50"/>
      <c r="K3" s="47"/>
      <c r="L3" s="47"/>
      <c r="M3" s="47"/>
      <c r="N3" s="47"/>
      <c r="O3" s="48"/>
      <c r="P3" s="51" t="s">
        <v>93</v>
      </c>
      <c r="Q3" s="48"/>
      <c r="R3" s="48"/>
      <c r="S3" s="48"/>
    </row>
    <row r="4" spans="1:19" ht="16.5" thickBot="1">
      <c r="A4" s="313" t="s">
        <v>125</v>
      </c>
      <c r="B4" s="31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6.5" thickBot="1">
      <c r="A5" s="52"/>
      <c r="B5" s="53"/>
      <c r="C5" s="53"/>
      <c r="D5" s="53"/>
      <c r="E5" s="53"/>
      <c r="F5" s="53" t="s">
        <v>78</v>
      </c>
      <c r="G5" s="53"/>
      <c r="H5" s="53"/>
      <c r="I5" s="53" t="s">
        <v>79</v>
      </c>
      <c r="J5" s="53"/>
      <c r="K5" s="53"/>
      <c r="L5" s="53" t="s">
        <v>80</v>
      </c>
      <c r="M5" s="101"/>
      <c r="N5" s="101"/>
      <c r="O5" s="101" t="s">
        <v>81</v>
      </c>
      <c r="P5" s="324" t="s">
        <v>92</v>
      </c>
      <c r="Q5" s="325"/>
      <c r="R5" s="326"/>
      <c r="S5" s="327" t="s">
        <v>29</v>
      </c>
    </row>
    <row r="6" spans="1:19">
      <c r="A6" s="330" t="s">
        <v>0</v>
      </c>
      <c r="B6" s="332" t="s">
        <v>119</v>
      </c>
      <c r="C6" s="334" t="s">
        <v>91</v>
      </c>
      <c r="D6" s="336" t="s">
        <v>165</v>
      </c>
      <c r="E6" s="338" t="s">
        <v>166</v>
      </c>
      <c r="F6" s="340" t="s">
        <v>141</v>
      </c>
      <c r="G6" s="336" t="s">
        <v>167</v>
      </c>
      <c r="H6" s="338" t="s">
        <v>154</v>
      </c>
      <c r="I6" s="340" t="s">
        <v>168</v>
      </c>
      <c r="J6" s="336" t="s">
        <v>169</v>
      </c>
      <c r="K6" s="338" t="s">
        <v>170</v>
      </c>
      <c r="L6" s="332" t="s">
        <v>171</v>
      </c>
      <c r="M6" s="330" t="s">
        <v>207</v>
      </c>
      <c r="N6" s="338" t="s">
        <v>208</v>
      </c>
      <c r="O6" s="342" t="s">
        <v>206</v>
      </c>
      <c r="P6" s="344" t="s">
        <v>82</v>
      </c>
      <c r="Q6" s="344" t="s">
        <v>83</v>
      </c>
      <c r="R6" s="346" t="s">
        <v>84</v>
      </c>
      <c r="S6" s="328"/>
    </row>
    <row r="7" spans="1:19" ht="71.25" customHeight="1">
      <c r="A7" s="331"/>
      <c r="B7" s="333"/>
      <c r="C7" s="335"/>
      <c r="D7" s="337"/>
      <c r="E7" s="339"/>
      <c r="F7" s="341"/>
      <c r="G7" s="337"/>
      <c r="H7" s="339"/>
      <c r="I7" s="341"/>
      <c r="J7" s="337"/>
      <c r="K7" s="339"/>
      <c r="L7" s="333"/>
      <c r="M7" s="331"/>
      <c r="N7" s="339"/>
      <c r="O7" s="343"/>
      <c r="P7" s="345"/>
      <c r="Q7" s="345"/>
      <c r="R7" s="347"/>
      <c r="S7" s="329"/>
    </row>
    <row r="8" spans="1:19" ht="15.75">
      <c r="A8" s="54" t="s">
        <v>128</v>
      </c>
      <c r="B8" s="112" t="s">
        <v>140</v>
      </c>
      <c r="C8" s="55" t="s">
        <v>89</v>
      </c>
      <c r="D8" s="219">
        <v>1731</v>
      </c>
      <c r="E8" s="220">
        <v>67865</v>
      </c>
      <c r="F8" s="56">
        <f>E8/D8</f>
        <v>39.20566146735991</v>
      </c>
      <c r="G8" s="393">
        <v>1400</v>
      </c>
      <c r="H8" s="220">
        <v>69626</v>
      </c>
      <c r="I8" s="223">
        <f>H8/G8</f>
        <v>49.732857142857142</v>
      </c>
      <c r="J8" s="393">
        <v>1220</v>
      </c>
      <c r="K8" s="220">
        <v>66626</v>
      </c>
      <c r="L8" s="223">
        <f>K8/J8</f>
        <v>54.611475409836068</v>
      </c>
      <c r="M8" s="219">
        <v>983</v>
      </c>
      <c r="N8" s="220">
        <v>43731</v>
      </c>
      <c r="O8" s="221">
        <f>N8/M8</f>
        <v>44.487283825025429</v>
      </c>
      <c r="P8" s="222">
        <f t="shared" ref="P8" si="0">O8-F8</f>
        <v>5.281622357665519</v>
      </c>
      <c r="Q8" s="221">
        <f t="shared" ref="Q8" si="1">O8-I8</f>
        <v>-5.2455733178317132</v>
      </c>
      <c r="R8" s="223">
        <f t="shared" ref="R8" si="2">O8-L8</f>
        <v>-10.124191584810639</v>
      </c>
      <c r="S8" s="143"/>
    </row>
    <row r="9" spans="1:19" ht="15.75">
      <c r="A9" s="120" t="s">
        <v>72</v>
      </c>
      <c r="B9" s="121" t="s">
        <v>142</v>
      </c>
      <c r="C9" s="122" t="s">
        <v>89</v>
      </c>
      <c r="D9" s="224">
        <v>300</v>
      </c>
      <c r="E9" s="220">
        <v>15570</v>
      </c>
      <c r="F9" s="125">
        <v>0</v>
      </c>
      <c r="G9" s="123"/>
      <c r="H9" s="124"/>
      <c r="I9" s="56"/>
      <c r="J9" s="126"/>
      <c r="K9" s="124"/>
      <c r="L9" s="56"/>
      <c r="M9" s="224"/>
      <c r="N9" s="220"/>
      <c r="O9" s="221"/>
      <c r="P9" s="222">
        <f t="shared" ref="P9" si="3">O9-F9</f>
        <v>0</v>
      </c>
      <c r="Q9" s="221">
        <f t="shared" ref="Q9" si="4">O9-I9</f>
        <v>0</v>
      </c>
      <c r="R9" s="223">
        <f t="shared" ref="R9" si="5">O9-L9</f>
        <v>0</v>
      </c>
      <c r="S9" s="130"/>
    </row>
    <row r="10" spans="1:19" ht="15.75">
      <c r="A10" s="120"/>
      <c r="B10" s="121"/>
      <c r="C10" s="122"/>
      <c r="D10" s="123"/>
      <c r="E10" s="124"/>
      <c r="F10" s="125"/>
      <c r="G10" s="123"/>
      <c r="H10" s="124"/>
      <c r="I10" s="125"/>
      <c r="J10" s="126"/>
      <c r="K10" s="124"/>
      <c r="L10" s="127"/>
      <c r="M10" s="128"/>
      <c r="N10" s="124"/>
      <c r="O10" s="129"/>
      <c r="P10" s="126"/>
      <c r="Q10" s="129"/>
      <c r="R10" s="125"/>
      <c r="S10" s="130"/>
    </row>
    <row r="11" spans="1:19" ht="16.5" thickBot="1">
      <c r="A11" s="57"/>
      <c r="B11" s="58" t="s">
        <v>21</v>
      </c>
      <c r="C11" s="59"/>
      <c r="D11" s="60"/>
      <c r="E11" s="61">
        <f>SUM(E8:E10)</f>
        <v>83435</v>
      </c>
      <c r="F11" s="62"/>
      <c r="G11" s="60"/>
      <c r="H11" s="61">
        <f>SUM(H8:H10)</f>
        <v>69626</v>
      </c>
      <c r="I11" s="62"/>
      <c r="J11" s="61"/>
      <c r="K11" s="61">
        <f>SUM(K8:K10)</f>
        <v>66626</v>
      </c>
      <c r="L11" s="102"/>
      <c r="M11" s="103"/>
      <c r="N11" s="61">
        <f>SUM(N8:N10)</f>
        <v>43731</v>
      </c>
      <c r="O11" s="63"/>
      <c r="P11" s="104"/>
      <c r="Q11" s="63"/>
      <c r="R11" s="62"/>
      <c r="S11" s="64"/>
    </row>
    <row r="12" spans="1:19" ht="14.25">
      <c r="A12" s="23"/>
      <c r="B12" s="9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14.25">
      <c r="A13" s="23"/>
      <c r="B13" s="9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ht="15.75">
      <c r="A14" s="367"/>
      <c r="B14" s="367"/>
      <c r="C14" s="367"/>
      <c r="D14" s="367"/>
      <c r="E14" s="367"/>
      <c r="F14" s="36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14.25">
      <c r="A15" s="10"/>
      <c r="B15" s="10"/>
      <c r="C15" s="10"/>
      <c r="D15" s="10"/>
      <c r="E15" s="100"/>
      <c r="F15" s="1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15" thickBot="1">
      <c r="A16" s="10"/>
      <c r="B16" s="10"/>
      <c r="C16" s="10"/>
      <c r="D16" s="10"/>
      <c r="E16" s="100"/>
      <c r="F16" s="10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9" ht="15.75">
      <c r="A17" s="348" t="s">
        <v>22</v>
      </c>
      <c r="B17" s="349"/>
      <c r="C17" s="40" t="s">
        <v>9</v>
      </c>
      <c r="D17" s="354" t="s">
        <v>129</v>
      </c>
      <c r="E17" s="355"/>
      <c r="F17" s="356" t="s">
        <v>111</v>
      </c>
      <c r="G17" s="40" t="s">
        <v>9</v>
      </c>
      <c r="H17" s="354" t="s">
        <v>127</v>
      </c>
      <c r="I17" s="359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15.75">
      <c r="A18" s="350"/>
      <c r="B18" s="351"/>
      <c r="C18" s="30" t="s">
        <v>23</v>
      </c>
      <c r="D18" s="360"/>
      <c r="E18" s="361"/>
      <c r="F18" s="357"/>
      <c r="G18" s="30" t="s">
        <v>23</v>
      </c>
      <c r="H18" s="360"/>
      <c r="I18" s="362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6.5" thickBot="1">
      <c r="A19" s="352"/>
      <c r="B19" s="353"/>
      <c r="C19" s="41" t="s">
        <v>24</v>
      </c>
      <c r="D19" s="363" t="s">
        <v>201</v>
      </c>
      <c r="E19" s="364"/>
      <c r="F19" s="358"/>
      <c r="G19" s="41" t="s">
        <v>24</v>
      </c>
      <c r="H19" s="365" t="s">
        <v>201</v>
      </c>
      <c r="I19" s="366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14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ht="14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</sheetData>
  <mergeCells count="30">
    <mergeCell ref="M6:M7"/>
    <mergeCell ref="A14:F14"/>
    <mergeCell ref="H6:H7"/>
    <mergeCell ref="I6:I7"/>
    <mergeCell ref="J6:J7"/>
    <mergeCell ref="K6:K7"/>
    <mergeCell ref="A17:B19"/>
    <mergeCell ref="D17:E17"/>
    <mergeCell ref="F17:F19"/>
    <mergeCell ref="H17:I17"/>
    <mergeCell ref="D18:E18"/>
    <mergeCell ref="H18:I18"/>
    <mergeCell ref="D19:E19"/>
    <mergeCell ref="H19:I19"/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opLeftCell="C16" workbookViewId="0">
      <selection activeCell="F36" sqref="F36:H38"/>
    </sheetView>
  </sheetViews>
  <sheetFormatPr defaultRowHeight="15.75" outlineLevelRow="1"/>
  <cols>
    <col min="1" max="1" width="12.7109375" style="80" customWidth="1"/>
    <col min="2" max="2" width="49.85546875" style="80" customWidth="1"/>
    <col min="3" max="3" width="18.42578125" style="81" customWidth="1"/>
    <col min="4" max="4" width="78.28515625" style="81" customWidth="1"/>
    <col min="5" max="5" width="10.7109375" style="80" customWidth="1"/>
    <col min="6" max="6" width="15.85546875" style="80" customWidth="1"/>
    <col min="7" max="7" width="18.140625" style="80" customWidth="1"/>
    <col min="8" max="8" width="15.7109375" style="80" customWidth="1"/>
    <col min="9" max="9" width="15.5703125" style="80" customWidth="1"/>
    <col min="10" max="10" width="26.5703125" style="48" customWidth="1"/>
    <col min="11" max="16384" width="9.140625" style="81"/>
  </cols>
  <sheetData>
    <row r="1" spans="1:10">
      <c r="D1" s="81" t="s">
        <v>156</v>
      </c>
    </row>
    <row r="2" spans="1:10" s="89" customFormat="1" ht="24.75" customHeight="1">
      <c r="A2" s="82" t="s">
        <v>103</v>
      </c>
      <c r="B2" s="87"/>
      <c r="C2" s="88"/>
      <c r="D2" s="89" t="s">
        <v>125</v>
      </c>
      <c r="E2" s="87"/>
      <c r="F2" s="87"/>
      <c r="G2" s="87"/>
      <c r="H2" s="87"/>
      <c r="I2" s="87"/>
      <c r="J2" s="46"/>
    </row>
    <row r="3" spans="1:10" s="90" customFormat="1" ht="54" customHeight="1">
      <c r="A3" s="67" t="s">
        <v>51</v>
      </c>
      <c r="B3" s="71" t="s">
        <v>135</v>
      </c>
      <c r="C3" s="67" t="s">
        <v>104</v>
      </c>
      <c r="D3" s="333" t="str">
        <f>'[33]Aneksi nr. 3'!B6</f>
        <v>Planifikim -menaxhim-administrim</v>
      </c>
      <c r="E3" s="379"/>
      <c r="F3" s="379"/>
      <c r="G3" s="379"/>
      <c r="H3" s="379"/>
      <c r="I3" s="345"/>
      <c r="J3" s="72" t="s">
        <v>29</v>
      </c>
    </row>
    <row r="4" spans="1:10" s="90" customFormat="1" ht="48.75" customHeight="1">
      <c r="A4" s="67" t="s">
        <v>105</v>
      </c>
      <c r="B4" s="333" t="s">
        <v>130</v>
      </c>
      <c r="C4" s="379"/>
      <c r="D4" s="379"/>
      <c r="E4" s="379"/>
      <c r="F4" s="379"/>
      <c r="G4" s="379"/>
      <c r="H4" s="379"/>
      <c r="I4" s="345"/>
      <c r="J4" s="73" t="s">
        <v>64</v>
      </c>
    </row>
    <row r="5" spans="1:10" s="90" customFormat="1" ht="20.25" customHeight="1">
      <c r="A5" s="67"/>
      <c r="B5" s="67"/>
      <c r="C5" s="67"/>
      <c r="D5" s="339" t="s">
        <v>68</v>
      </c>
      <c r="E5" s="339"/>
      <c r="F5" s="339"/>
      <c r="G5" s="339"/>
      <c r="H5" s="339"/>
      <c r="I5" s="339"/>
      <c r="J5" s="73" t="s">
        <v>64</v>
      </c>
    </row>
    <row r="6" spans="1:10" s="90" customFormat="1" ht="72.75" customHeight="1">
      <c r="A6" s="333" t="s">
        <v>108</v>
      </c>
      <c r="B6" s="345"/>
      <c r="C6" s="67" t="s">
        <v>106</v>
      </c>
      <c r="D6" s="70" t="s">
        <v>109</v>
      </c>
      <c r="E6" s="150" t="s">
        <v>172</v>
      </c>
      <c r="F6" s="150" t="s">
        <v>173</v>
      </c>
      <c r="G6" s="148" t="s">
        <v>174</v>
      </c>
      <c r="H6" s="74" t="s">
        <v>209</v>
      </c>
      <c r="I6" s="68" t="s">
        <v>107</v>
      </c>
      <c r="J6" s="75"/>
    </row>
    <row r="7" spans="1:10" s="90" customFormat="1" ht="111.75" customHeight="1">
      <c r="A7" s="76" t="s">
        <v>132</v>
      </c>
      <c r="B7" s="148" t="s">
        <v>144</v>
      </c>
      <c r="C7" s="65"/>
      <c r="D7" s="131" t="s">
        <v>145</v>
      </c>
      <c r="E7" s="74">
        <v>1731</v>
      </c>
      <c r="F7" s="67">
        <v>1600</v>
      </c>
      <c r="G7" s="161">
        <v>1220</v>
      </c>
      <c r="H7" s="74">
        <v>983</v>
      </c>
      <c r="I7" s="77">
        <v>0.8</v>
      </c>
      <c r="J7" s="78" t="s">
        <v>149</v>
      </c>
    </row>
    <row r="8" spans="1:10" s="90" customFormat="1" ht="111.75" customHeight="1">
      <c r="A8" s="76">
        <v>1.1000000000000001</v>
      </c>
      <c r="B8" s="155" t="s">
        <v>143</v>
      </c>
      <c r="C8" s="65"/>
      <c r="D8" s="157" t="s">
        <v>148</v>
      </c>
      <c r="E8" s="170">
        <v>1705</v>
      </c>
      <c r="F8" s="154">
        <v>1300</v>
      </c>
      <c r="G8" s="162">
        <v>1000</v>
      </c>
      <c r="H8" s="156">
        <v>751</v>
      </c>
      <c r="I8" s="77">
        <f>H8/G8</f>
        <v>0.751</v>
      </c>
      <c r="J8" s="78" t="s">
        <v>150</v>
      </c>
    </row>
    <row r="9" spans="1:10" s="90" customFormat="1" ht="126" customHeight="1">
      <c r="A9" s="76"/>
      <c r="B9" s="149"/>
      <c r="C9" s="111" t="s">
        <v>71</v>
      </c>
      <c r="D9" s="132" t="s">
        <v>146</v>
      </c>
      <c r="E9" s="108">
        <v>1288</v>
      </c>
      <c r="F9" s="108">
        <v>900</v>
      </c>
      <c r="G9" s="158">
        <v>700</v>
      </c>
      <c r="H9" s="108">
        <v>447</v>
      </c>
      <c r="I9" s="77">
        <f>H9/G9</f>
        <v>0.63857142857142857</v>
      </c>
      <c r="J9" s="78" t="s">
        <v>176</v>
      </c>
    </row>
    <row r="10" spans="1:10" s="90" customFormat="1" ht="70.5" customHeight="1">
      <c r="A10" s="76"/>
      <c r="B10" s="106"/>
      <c r="C10" s="111" t="s">
        <v>72</v>
      </c>
      <c r="D10" s="132" t="s">
        <v>152</v>
      </c>
      <c r="E10" s="146">
        <v>417</v>
      </c>
      <c r="F10" s="79">
        <v>350</v>
      </c>
      <c r="G10" s="159">
        <v>300</v>
      </c>
      <c r="H10" s="146">
        <v>304</v>
      </c>
      <c r="I10" s="77">
        <f>H10/G10</f>
        <v>1.0133333333333334</v>
      </c>
      <c r="J10" s="78" t="s">
        <v>176</v>
      </c>
    </row>
    <row r="11" spans="1:10" s="90" customFormat="1" ht="120.75" customHeight="1">
      <c r="A11" s="76">
        <v>1.2</v>
      </c>
      <c r="B11" s="111" t="s">
        <v>153</v>
      </c>
      <c r="C11" s="65"/>
      <c r="D11" s="133" t="s">
        <v>139</v>
      </c>
      <c r="E11" s="169">
        <v>288</v>
      </c>
      <c r="F11" s="111">
        <v>250</v>
      </c>
      <c r="G11" s="65">
        <v>220</v>
      </c>
      <c r="H11" s="111">
        <v>232</v>
      </c>
      <c r="I11" s="77">
        <f>H11/G11</f>
        <v>1.0545454545454545</v>
      </c>
      <c r="J11" s="78" t="s">
        <v>151</v>
      </c>
    </row>
    <row r="12" spans="1:10" ht="36" customHeight="1">
      <c r="A12" s="86"/>
      <c r="B12" s="86"/>
      <c r="C12" s="139" t="s">
        <v>35</v>
      </c>
      <c r="D12" s="141" t="s">
        <v>126</v>
      </c>
      <c r="E12" s="86">
        <v>142</v>
      </c>
      <c r="F12" s="111">
        <v>150</v>
      </c>
      <c r="G12" s="145">
        <v>70</v>
      </c>
      <c r="H12" s="86">
        <v>34</v>
      </c>
      <c r="I12" s="77">
        <f>H12/G12</f>
        <v>0.48571428571428571</v>
      </c>
      <c r="J12" s="78" t="s">
        <v>176</v>
      </c>
    </row>
    <row r="13" spans="1:10" s="48" customFormat="1" ht="12.75" hidden="1" customHeight="1" outlineLevel="1">
      <c r="A13" s="136"/>
      <c r="B13" s="135"/>
      <c r="C13" s="140"/>
      <c r="D13" s="141" t="s">
        <v>131</v>
      </c>
      <c r="E13" s="30"/>
      <c r="F13" s="30"/>
      <c r="G13" s="160"/>
      <c r="H13" s="30"/>
      <c r="I13" s="77" t="e">
        <f t="shared" ref="I13:I16" si="0">H13/G13</f>
        <v>#DIV/0!</v>
      </c>
      <c r="J13" s="78" t="s">
        <v>155</v>
      </c>
    </row>
    <row r="14" spans="1:10" s="48" customFormat="1" ht="12.75" hidden="1" customHeight="1" outlineLevel="1">
      <c r="A14" s="136"/>
      <c r="B14" s="135"/>
      <c r="C14" s="140"/>
      <c r="D14" s="135"/>
      <c r="E14" s="30"/>
      <c r="F14" s="30"/>
      <c r="G14" s="160"/>
      <c r="H14" s="30"/>
      <c r="I14" s="77" t="e">
        <f t="shared" si="0"/>
        <v>#DIV/0!</v>
      </c>
      <c r="J14" s="78" t="s">
        <v>155</v>
      </c>
    </row>
    <row r="15" spans="1:10" s="48" customFormat="1" ht="12.75" hidden="1" customHeight="1" outlineLevel="1">
      <c r="A15" s="136"/>
      <c r="B15" s="135"/>
      <c r="C15" s="140"/>
      <c r="D15" s="135"/>
      <c r="E15" s="30"/>
      <c r="F15" s="30"/>
      <c r="G15" s="160"/>
      <c r="H15" s="30"/>
      <c r="I15" s="77" t="e">
        <f t="shared" si="0"/>
        <v>#DIV/0!</v>
      </c>
      <c r="J15" s="78" t="s">
        <v>155</v>
      </c>
    </row>
    <row r="16" spans="1:10" ht="69" customHeight="1" collapsed="1">
      <c r="A16" s="86"/>
      <c r="B16" s="86"/>
      <c r="C16" s="139" t="s">
        <v>133</v>
      </c>
      <c r="D16" s="141" t="s">
        <v>131</v>
      </c>
      <c r="E16" s="145">
        <v>301</v>
      </c>
      <c r="F16" s="65">
        <v>200</v>
      </c>
      <c r="G16" s="145">
        <v>150</v>
      </c>
      <c r="H16" s="145">
        <v>198</v>
      </c>
      <c r="I16" s="77">
        <f t="shared" si="0"/>
        <v>1.32</v>
      </c>
      <c r="J16" s="78" t="s">
        <v>210</v>
      </c>
    </row>
    <row r="17" spans="1:10" ht="12.75" hidden="1" customHeight="1" outlineLevel="1">
      <c r="A17" s="137" t="s">
        <v>62</v>
      </c>
      <c r="B17" s="86"/>
      <c r="C17" s="134"/>
      <c r="D17" s="134"/>
      <c r="E17" s="86"/>
      <c r="F17" s="86"/>
      <c r="G17" s="86"/>
      <c r="H17" s="86"/>
      <c r="I17" s="86"/>
      <c r="J17" s="78"/>
    </row>
    <row r="18" spans="1:10" ht="18" hidden="1" customHeight="1" outlineLevel="1">
      <c r="A18" s="138" t="s">
        <v>37</v>
      </c>
      <c r="B18" s="86"/>
      <c r="C18" s="30"/>
      <c r="D18" s="134"/>
      <c r="E18" s="86"/>
      <c r="F18" s="86"/>
      <c r="G18" s="86"/>
      <c r="H18" s="86"/>
      <c r="I18" s="86"/>
      <c r="J18" s="78"/>
    </row>
    <row r="19" spans="1:10" hidden="1" outlineLevel="1">
      <c r="A19" s="86"/>
      <c r="B19" s="86"/>
      <c r="C19" s="134"/>
      <c r="D19" s="134"/>
      <c r="E19" s="86"/>
      <c r="F19" s="86"/>
      <c r="G19" s="86"/>
      <c r="H19" s="86"/>
      <c r="I19" s="86"/>
      <c r="J19" s="78"/>
    </row>
    <row r="20" spans="1:10" s="90" customFormat="1" ht="15" hidden="1" customHeight="1" outlineLevel="1" thickTop="1">
      <c r="A20" s="111"/>
      <c r="B20" s="111" t="s">
        <v>38</v>
      </c>
      <c r="C20" s="111"/>
      <c r="D20" s="339"/>
      <c r="E20" s="339"/>
      <c r="F20" s="339"/>
      <c r="G20" s="339"/>
      <c r="H20" s="339"/>
      <c r="I20" s="85"/>
      <c r="J20" s="78"/>
    </row>
    <row r="21" spans="1:10" s="90" customFormat="1" hidden="1" outlineLevel="1">
      <c r="A21" s="111" t="s">
        <v>57</v>
      </c>
      <c r="B21" s="111" t="s">
        <v>61</v>
      </c>
      <c r="C21" s="111"/>
      <c r="D21" s="339"/>
      <c r="E21" s="339"/>
      <c r="F21" s="339"/>
      <c r="G21" s="339"/>
      <c r="H21" s="339"/>
      <c r="I21" s="85"/>
      <c r="J21" s="78"/>
    </row>
    <row r="22" spans="1:10" s="90" customFormat="1" hidden="1" outlineLevel="1">
      <c r="A22" s="339" t="s">
        <v>39</v>
      </c>
      <c r="B22" s="339"/>
      <c r="C22" s="111"/>
      <c r="D22" s="339" t="s">
        <v>69</v>
      </c>
      <c r="E22" s="339"/>
      <c r="F22" s="339"/>
      <c r="G22" s="339"/>
      <c r="H22" s="339"/>
      <c r="I22" s="339"/>
      <c r="J22" s="78"/>
    </row>
    <row r="23" spans="1:10" s="90" customFormat="1" ht="63" hidden="1" outlineLevel="1">
      <c r="A23" s="339"/>
      <c r="B23" s="339"/>
      <c r="C23" s="111" t="s">
        <v>65</v>
      </c>
      <c r="D23" s="111" t="s">
        <v>70</v>
      </c>
      <c r="E23" s="111" t="s">
        <v>112</v>
      </c>
      <c r="F23" s="111" t="s">
        <v>113</v>
      </c>
      <c r="G23" s="111" t="s">
        <v>114</v>
      </c>
      <c r="H23" s="111" t="s">
        <v>115</v>
      </c>
      <c r="I23" s="111" t="s">
        <v>66</v>
      </c>
      <c r="J23" s="78"/>
    </row>
    <row r="24" spans="1:10" s="90" customFormat="1" ht="31.5" hidden="1" outlineLevel="1">
      <c r="A24" s="111" t="s">
        <v>58</v>
      </c>
      <c r="B24" s="111" t="s">
        <v>54</v>
      </c>
      <c r="C24" s="65"/>
      <c r="D24" s="65"/>
      <c r="E24" s="65"/>
      <c r="F24" s="65"/>
      <c r="G24" s="65"/>
      <c r="H24" s="65"/>
      <c r="I24" s="65"/>
      <c r="J24" s="78"/>
    </row>
    <row r="25" spans="1:10" s="90" customFormat="1" hidden="1" outlineLevel="1">
      <c r="A25" s="111"/>
      <c r="B25" s="111"/>
      <c r="C25" s="111" t="s">
        <v>35</v>
      </c>
      <c r="D25" s="83" t="s">
        <v>40</v>
      </c>
      <c r="E25" s="111">
        <v>35</v>
      </c>
      <c r="F25" s="111">
        <v>32</v>
      </c>
      <c r="G25" s="111">
        <v>33</v>
      </c>
      <c r="H25" s="111">
        <v>33</v>
      </c>
      <c r="I25" s="84">
        <f>H25/G25</f>
        <v>1</v>
      </c>
      <c r="J25" s="78"/>
    </row>
    <row r="26" spans="1:10" s="90" customFormat="1" hidden="1" outlineLevel="1">
      <c r="A26" s="111"/>
      <c r="B26" s="111"/>
      <c r="C26" s="111" t="s">
        <v>36</v>
      </c>
      <c r="D26" s="83" t="s">
        <v>41</v>
      </c>
      <c r="E26" s="111">
        <v>1000</v>
      </c>
      <c r="F26" s="111">
        <v>2000</v>
      </c>
      <c r="G26" s="111">
        <v>1900</v>
      </c>
      <c r="H26" s="111">
        <v>2100</v>
      </c>
      <c r="I26" s="84">
        <f>H26/G26</f>
        <v>1.1052631578947369</v>
      </c>
      <c r="J26" s="78"/>
    </row>
    <row r="27" spans="1:10" s="90" customFormat="1" ht="15" hidden="1" customHeight="1" outlineLevel="1">
      <c r="A27" s="111"/>
      <c r="B27" s="111"/>
      <c r="C27" s="111" t="s">
        <v>43</v>
      </c>
      <c r="D27" s="65" t="s">
        <v>42</v>
      </c>
      <c r="E27" s="111">
        <v>5000</v>
      </c>
      <c r="F27" s="111">
        <v>7000</v>
      </c>
      <c r="G27" s="111">
        <v>6900</v>
      </c>
      <c r="H27" s="111">
        <v>3000</v>
      </c>
      <c r="I27" s="84">
        <f>H27/G27</f>
        <v>0.43478260869565216</v>
      </c>
      <c r="J27" s="78"/>
    </row>
    <row r="28" spans="1:10" s="90" customFormat="1" ht="15" hidden="1" customHeight="1" outlineLevel="1">
      <c r="A28" s="111" t="s">
        <v>59</v>
      </c>
      <c r="B28" s="111" t="s">
        <v>55</v>
      </c>
      <c r="C28" s="111" t="s">
        <v>67</v>
      </c>
      <c r="D28" s="65" t="s">
        <v>44</v>
      </c>
      <c r="E28" s="111">
        <v>15</v>
      </c>
      <c r="F28" s="111">
        <v>25</v>
      </c>
      <c r="G28" s="111">
        <v>25</v>
      </c>
      <c r="H28" s="111">
        <v>25</v>
      </c>
      <c r="I28" s="84">
        <f>H28/G28</f>
        <v>1</v>
      </c>
      <c r="J28" s="78"/>
    </row>
    <row r="29" spans="1:10" s="90" customFormat="1" ht="15" hidden="1" customHeight="1" outlineLevel="1">
      <c r="A29" s="85"/>
      <c r="B29" s="111"/>
      <c r="C29" s="65"/>
      <c r="D29" s="65"/>
      <c r="E29" s="111"/>
      <c r="F29" s="85"/>
      <c r="G29" s="85"/>
      <c r="H29" s="85"/>
      <c r="I29" s="85"/>
      <c r="J29" s="78"/>
    </row>
    <row r="30" spans="1:10" s="90" customFormat="1" ht="15" hidden="1" customHeight="1" outlineLevel="1">
      <c r="A30" s="111"/>
      <c r="B30" s="111"/>
      <c r="C30" s="65"/>
      <c r="D30" s="65"/>
      <c r="E30" s="111"/>
      <c r="F30" s="85"/>
      <c r="G30" s="85"/>
      <c r="H30" s="85"/>
      <c r="I30" s="85"/>
      <c r="J30" s="78"/>
    </row>
    <row r="31" spans="1:10" s="90" customFormat="1" ht="15" hidden="1" customHeight="1" outlineLevel="1">
      <c r="A31" s="111"/>
      <c r="B31" s="111"/>
      <c r="C31" s="65"/>
      <c r="D31" s="65"/>
      <c r="E31" s="111"/>
      <c r="F31" s="85"/>
      <c r="G31" s="85"/>
      <c r="H31" s="85"/>
      <c r="I31" s="85"/>
      <c r="J31" s="78"/>
    </row>
    <row r="32" spans="1:10" s="90" customFormat="1" ht="15" hidden="1" customHeight="1" outlineLevel="1" thickBot="1">
      <c r="A32" s="111" t="s">
        <v>60</v>
      </c>
      <c r="B32" s="111" t="s">
        <v>56</v>
      </c>
      <c r="C32" s="65"/>
      <c r="D32" s="65"/>
      <c r="E32" s="111"/>
      <c r="F32" s="85"/>
      <c r="G32" s="85"/>
      <c r="H32" s="85"/>
      <c r="I32" s="85"/>
      <c r="J32" s="78"/>
    </row>
    <row r="33" spans="1:12" ht="57" customHeight="1" collapsed="1">
      <c r="A33" s="86"/>
      <c r="B33" s="86"/>
      <c r="C33" s="86"/>
      <c r="D33" s="144"/>
      <c r="E33" s="86"/>
      <c r="F33" s="86"/>
      <c r="G33" s="86"/>
      <c r="H33" s="86"/>
      <c r="I33" s="142"/>
      <c r="J33" s="78"/>
    </row>
    <row r="34" spans="1:12" hidden="1"/>
    <row r="36" spans="1:12" ht="30.75" customHeight="1">
      <c r="A36" s="351"/>
      <c r="B36" s="371" t="s">
        <v>22</v>
      </c>
      <c r="C36" s="86" t="s">
        <v>9</v>
      </c>
      <c r="D36" s="360" t="s">
        <v>134</v>
      </c>
      <c r="E36" s="361"/>
      <c r="F36" s="371" t="s">
        <v>90</v>
      </c>
      <c r="G36" s="374"/>
      <c r="H36" s="375"/>
      <c r="I36" s="86" t="s">
        <v>9</v>
      </c>
      <c r="J36" s="30" t="s">
        <v>121</v>
      </c>
      <c r="K36" s="368"/>
      <c r="L36" s="368"/>
    </row>
    <row r="37" spans="1:12" ht="27" customHeight="1">
      <c r="A37" s="351"/>
      <c r="B37" s="372"/>
      <c r="C37" s="86" t="s">
        <v>23</v>
      </c>
      <c r="D37" s="369"/>
      <c r="E37" s="370"/>
      <c r="F37" s="372"/>
      <c r="G37" s="376"/>
      <c r="H37" s="351"/>
      <c r="I37" s="86" t="s">
        <v>23</v>
      </c>
      <c r="J37" s="86"/>
      <c r="K37" s="368"/>
      <c r="L37" s="368"/>
    </row>
    <row r="38" spans="1:12" ht="33" customHeight="1">
      <c r="A38" s="351"/>
      <c r="B38" s="373"/>
      <c r="C38" s="86" t="s">
        <v>24</v>
      </c>
      <c r="D38" s="313" t="s">
        <v>202</v>
      </c>
      <c r="E38" s="315"/>
      <c r="F38" s="373"/>
      <c r="G38" s="377"/>
      <c r="H38" s="378"/>
      <c r="I38" s="86" t="s">
        <v>24</v>
      </c>
      <c r="J38" s="30" t="s">
        <v>211</v>
      </c>
      <c r="K38" s="368"/>
      <c r="L38" s="368"/>
    </row>
  </sheetData>
  <mergeCells count="17">
    <mergeCell ref="D21:H21"/>
    <mergeCell ref="D3:I3"/>
    <mergeCell ref="B4:I4"/>
    <mergeCell ref="D5:I5"/>
    <mergeCell ref="A6:B6"/>
    <mergeCell ref="D20:H20"/>
    <mergeCell ref="A22:B23"/>
    <mergeCell ref="D22:I22"/>
    <mergeCell ref="A36:A38"/>
    <mergeCell ref="B36:B38"/>
    <mergeCell ref="D36:E36"/>
    <mergeCell ref="F36:H38"/>
    <mergeCell ref="K36:L36"/>
    <mergeCell ref="D37:E37"/>
    <mergeCell ref="K37:L37"/>
    <mergeCell ref="D38:E38"/>
    <mergeCell ref="K38:L38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18"/>
  <sheetViews>
    <sheetView topLeftCell="A10" zoomScale="85" zoomScaleNormal="85" workbookViewId="0">
      <selection activeCell="J18" sqref="J18"/>
    </sheetView>
  </sheetViews>
  <sheetFormatPr defaultRowHeight="33.75" customHeight="1"/>
  <cols>
    <col min="1" max="1" width="13" style="32" customWidth="1"/>
    <col min="2" max="2" width="36" style="32" customWidth="1"/>
    <col min="3" max="3" width="14.140625" style="32" customWidth="1"/>
    <col min="4" max="4" width="15.42578125" style="32" customWidth="1"/>
    <col min="5" max="5" width="17.42578125" style="32" customWidth="1"/>
    <col min="6" max="6" width="17.5703125" style="32" customWidth="1"/>
    <col min="7" max="7" width="19.7109375" style="32" customWidth="1"/>
    <col min="8" max="8" width="21.85546875" style="32" customWidth="1"/>
    <col min="9" max="9" width="24.85546875" style="32" customWidth="1"/>
    <col min="10" max="10" width="29" style="32" customWidth="1"/>
    <col min="11" max="11" width="25.140625" style="32" customWidth="1"/>
    <col min="12" max="16384" width="9.140625" style="32"/>
  </cols>
  <sheetData>
    <row r="2" spans="1:11" s="42" customFormat="1" ht="33.75" customHeight="1">
      <c r="C2" s="43"/>
      <c r="G2" s="44"/>
      <c r="H2" s="44"/>
      <c r="I2" s="44"/>
    </row>
    <row r="3" spans="1:11" s="31" customFormat="1" ht="33.75" customHeight="1">
      <c r="B3" s="42" t="s">
        <v>102</v>
      </c>
      <c r="G3" s="36"/>
      <c r="H3" s="36"/>
      <c r="I3" s="36"/>
    </row>
    <row r="4" spans="1:11" s="31" customFormat="1" ht="33.75" customHeight="1">
      <c r="B4" s="31" t="s">
        <v>101</v>
      </c>
      <c r="G4" s="36"/>
      <c r="H4" s="36"/>
      <c r="I4" s="36"/>
    </row>
    <row r="5" spans="1:11" ht="50.25" customHeight="1" thickBot="1">
      <c r="B5" s="32" t="s">
        <v>125</v>
      </c>
      <c r="D5" s="32" t="s">
        <v>178</v>
      </c>
      <c r="G5" s="35"/>
      <c r="H5" s="35"/>
      <c r="I5" s="35"/>
    </row>
    <row r="6" spans="1:11" ht="33.75" customHeight="1">
      <c r="A6" s="380" t="s">
        <v>33</v>
      </c>
      <c r="B6" s="386" t="s">
        <v>45</v>
      </c>
      <c r="C6" s="33" t="s">
        <v>46</v>
      </c>
      <c r="D6" s="33" t="s">
        <v>47</v>
      </c>
      <c r="E6" s="33" t="s">
        <v>63</v>
      </c>
      <c r="F6" s="33" t="s">
        <v>100</v>
      </c>
      <c r="G6" s="386" t="s">
        <v>175</v>
      </c>
      <c r="H6" s="386" t="s">
        <v>194</v>
      </c>
      <c r="I6" s="386" t="s">
        <v>195</v>
      </c>
      <c r="J6" s="386" t="s">
        <v>196</v>
      </c>
      <c r="K6" s="382" t="s">
        <v>29</v>
      </c>
    </row>
    <row r="7" spans="1:11" ht="33.75" customHeight="1">
      <c r="A7" s="381"/>
      <c r="B7" s="385"/>
      <c r="C7" s="34" t="s">
        <v>30</v>
      </c>
      <c r="D7" s="34" t="s">
        <v>48</v>
      </c>
      <c r="E7" s="34" t="s">
        <v>48</v>
      </c>
      <c r="F7" s="385" t="s">
        <v>32</v>
      </c>
      <c r="G7" s="385"/>
      <c r="H7" s="385"/>
      <c r="I7" s="385"/>
      <c r="J7" s="385"/>
      <c r="K7" s="383"/>
    </row>
    <row r="8" spans="1:11" ht="33.75" customHeight="1">
      <c r="A8" s="381"/>
      <c r="B8" s="385"/>
      <c r="C8" s="109" t="s">
        <v>31</v>
      </c>
      <c r="D8" s="109" t="s">
        <v>31</v>
      </c>
      <c r="E8" s="109" t="s">
        <v>31</v>
      </c>
      <c r="F8" s="385"/>
      <c r="G8" s="387"/>
      <c r="H8" s="387"/>
      <c r="I8" s="387"/>
      <c r="J8" s="387"/>
      <c r="K8" s="384"/>
    </row>
    <row r="9" spans="1:11" ht="50.25" customHeight="1">
      <c r="A9" s="151" t="s">
        <v>147</v>
      </c>
      <c r="B9" s="152" t="s">
        <v>198</v>
      </c>
      <c r="C9" s="152">
        <v>960</v>
      </c>
      <c r="D9" s="37">
        <v>2020</v>
      </c>
      <c r="E9" s="37">
        <v>2020</v>
      </c>
      <c r="F9" s="152">
        <v>935</v>
      </c>
      <c r="G9" s="152">
        <v>935</v>
      </c>
      <c r="H9" s="153">
        <v>935</v>
      </c>
      <c r="I9" s="153">
        <v>935</v>
      </c>
      <c r="J9" s="153">
        <v>935</v>
      </c>
      <c r="K9" s="78" t="s">
        <v>197</v>
      </c>
    </row>
    <row r="10" spans="1:11" ht="50.25" customHeight="1">
      <c r="A10" s="151" t="s">
        <v>147</v>
      </c>
      <c r="B10" s="152" t="s">
        <v>199</v>
      </c>
      <c r="C10" s="152">
        <v>40</v>
      </c>
      <c r="D10" s="152"/>
      <c r="E10" s="152"/>
      <c r="F10" s="152"/>
      <c r="G10" s="152">
        <v>65</v>
      </c>
      <c r="H10" s="153"/>
      <c r="I10" s="153"/>
      <c r="J10" s="153"/>
      <c r="K10" s="78" t="s">
        <v>200</v>
      </c>
    </row>
    <row r="11" spans="1:11" ht="42.75" customHeight="1" thickBot="1">
      <c r="A11" s="38"/>
      <c r="B11" s="39" t="s">
        <v>21</v>
      </c>
      <c r="C11" s="39">
        <f>SUM(C9:C10)</f>
        <v>1000</v>
      </c>
      <c r="D11" s="39"/>
      <c r="E11" s="39"/>
      <c r="F11" s="39"/>
      <c r="G11" s="39">
        <f>SUM(G9:G10)</f>
        <v>1000</v>
      </c>
      <c r="H11" s="39">
        <f t="shared" ref="H11:J11" si="0">SUM(H9:H10)</f>
        <v>935</v>
      </c>
      <c r="I11" s="39">
        <f t="shared" si="0"/>
        <v>935</v>
      </c>
      <c r="J11" s="39">
        <f t="shared" si="0"/>
        <v>935</v>
      </c>
      <c r="K11" s="78"/>
    </row>
    <row r="12" spans="1:11" ht="33.75" customHeight="1">
      <c r="A12" s="35"/>
      <c r="B12" s="35"/>
      <c r="C12" s="35"/>
      <c r="D12" s="35"/>
      <c r="E12" s="35"/>
      <c r="F12" s="35"/>
      <c r="G12" s="35"/>
      <c r="H12" s="35"/>
      <c r="I12" s="35"/>
    </row>
    <row r="13" spans="1:11" ht="22.5" customHeight="1">
      <c r="G13" s="35"/>
      <c r="H13" s="35"/>
      <c r="I13" s="35"/>
    </row>
    <row r="15" spans="1:11" ht="33.75" customHeight="1" thickBot="1"/>
    <row r="16" spans="1:11" ht="33.75" customHeight="1">
      <c r="A16" s="348" t="s">
        <v>22</v>
      </c>
      <c r="B16" s="349"/>
      <c r="C16" s="40" t="s">
        <v>9</v>
      </c>
      <c r="D16" s="354" t="s">
        <v>136</v>
      </c>
      <c r="E16" s="355"/>
      <c r="F16" s="356" t="s">
        <v>90</v>
      </c>
      <c r="G16" s="40" t="s">
        <v>9</v>
      </c>
      <c r="H16" s="354" t="s">
        <v>121</v>
      </c>
      <c r="I16" s="359"/>
    </row>
    <row r="17" spans="1:9" ht="33.75" customHeight="1">
      <c r="A17" s="350"/>
      <c r="B17" s="351"/>
      <c r="C17" s="30" t="s">
        <v>23</v>
      </c>
      <c r="D17" s="360"/>
      <c r="E17" s="361"/>
      <c r="F17" s="357"/>
      <c r="G17" s="30" t="s">
        <v>23</v>
      </c>
      <c r="H17" s="360"/>
      <c r="I17" s="362"/>
    </row>
    <row r="18" spans="1:9" ht="33.75" customHeight="1" thickBot="1">
      <c r="A18" s="352"/>
      <c r="B18" s="353"/>
      <c r="C18" s="41" t="s">
        <v>24</v>
      </c>
      <c r="D18" s="365" t="s">
        <v>202</v>
      </c>
      <c r="E18" s="388"/>
      <c r="F18" s="358"/>
      <c r="G18" s="41" t="s">
        <v>24</v>
      </c>
      <c r="H18" s="365" t="str">
        <f>D18</f>
        <v>28.09.2020</v>
      </c>
      <c r="I18" s="366"/>
    </row>
  </sheetData>
  <mergeCells count="16">
    <mergeCell ref="A16:B18"/>
    <mergeCell ref="D16:E16"/>
    <mergeCell ref="F16:F18"/>
    <mergeCell ref="H16:I16"/>
    <mergeCell ref="D17:E17"/>
    <mergeCell ref="H17:I17"/>
    <mergeCell ref="D18:E18"/>
    <mergeCell ref="H18:I18"/>
    <mergeCell ref="A6:A8"/>
    <mergeCell ref="K6:K8"/>
    <mergeCell ref="F7:F8"/>
    <mergeCell ref="B6:B8"/>
    <mergeCell ref="G6:G8"/>
    <mergeCell ref="H6:H8"/>
    <mergeCell ref="I6:I8"/>
    <mergeCell ref="J6:J8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L_Morina</cp:lastModifiedBy>
  <cp:lastPrinted>2019-10-01T11:36:24Z</cp:lastPrinted>
  <dcterms:created xsi:type="dcterms:W3CDTF">2006-01-12T07:01:41Z</dcterms:created>
  <dcterms:modified xsi:type="dcterms:W3CDTF">2020-09-25T08:50:26Z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